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08" activeTab="2"/>
  </bookViews>
  <sheets>
    <sheet name="Лист1" sheetId="1" r:id="rId1"/>
    <sheet name="доходы" sheetId="2" r:id="rId2"/>
    <sheet name="расходы" sheetId="3" r:id="rId3"/>
    <sheet name="ЭКР" sheetId="4" r:id="rId4"/>
    <sheet name="источники" sheetId="5" r:id="rId5"/>
  </sheets>
  <definedNames>
    <definedName name="_xlnm._FilterDatabase" localSheetId="2" hidden="1">'расходы'!$B$15:$L$160</definedName>
    <definedName name="_xlnm.Print_Titles" localSheetId="1">'доходы'!$18:$18</definedName>
    <definedName name="_xlnm.Print_Titles" localSheetId="2">'расходы'!$16:$16</definedName>
    <definedName name="_xlnm.Print_Area" localSheetId="2">'расходы'!$A$4:$L$170</definedName>
  </definedNames>
  <calcPr fullCalcOnLoad="1"/>
</workbook>
</file>

<file path=xl/sharedStrings.xml><?xml version="1.0" encoding="utf-8"?>
<sst xmlns="http://schemas.openxmlformats.org/spreadsheetml/2006/main" count="1040" uniqueCount="315">
  <si>
    <t>Приложение № 1</t>
  </si>
  <si>
    <t>Сводная бюджетная роспись</t>
  </si>
  <si>
    <t xml:space="preserve"> бюджета на ________ год</t>
  </si>
  <si>
    <t>"УТВЕРЖДАЮ"</t>
  </si>
  <si>
    <t xml:space="preserve">руководитель  </t>
  </si>
  <si>
    <t>финансового органа</t>
  </si>
  <si>
    <t xml:space="preserve">Сводная бюджетная роспись </t>
  </si>
  <si>
    <t xml:space="preserve"> бюджета на  2007     год</t>
  </si>
  <si>
    <t>ДОХОДЫ</t>
  </si>
  <si>
    <t>тыс. рублей</t>
  </si>
  <si>
    <t>Код бюджетной классификации Российской Федерации</t>
  </si>
  <si>
    <t>Наименование доходов</t>
  </si>
  <si>
    <t>1 квартал</t>
  </si>
  <si>
    <t>2 квартал</t>
  </si>
  <si>
    <t>3 квартал</t>
  </si>
  <si>
    <t>4 квартал</t>
  </si>
  <si>
    <t>ГОД</t>
  </si>
  <si>
    <t xml:space="preserve"> </t>
  </si>
  <si>
    <t>000 1 00 00000 00 0000 000</t>
  </si>
  <si>
    <t xml:space="preserve"> Д О Х О Д Ы</t>
  </si>
  <si>
    <t>000 1 01 00000 00 0000 000</t>
  </si>
  <si>
    <t>НАЛОГИ НА ПРИБЫЛЬ, ДОХОДЫ</t>
  </si>
  <si>
    <t>000 1 01 02000 01 0000 110</t>
  </si>
  <si>
    <t>Налог на доходы физических лиц</t>
  </si>
  <si>
    <t>182 1 01 02010 01 0000 110</t>
  </si>
  <si>
    <t xml:space="preserve">Налог на доходы физических лиц с доходов , полученных в виде дивидендов от долевого  участия в деятельности организаций </t>
  </si>
  <si>
    <t>182 1 01 02020 01 0000 110</t>
  </si>
  <si>
    <t xml:space="preserve"> - налог на доходы физических лиц c доходов, облагаемых по налоговой ставке, установленной пунктом 1 статьи 224 Налогового кодекса Российской Федерации</t>
  </si>
  <si>
    <t>182 1 01 02021 01 0000 110</t>
  </si>
  <si>
    <t xml:space="preserve"> - налог на доходы физических лиц c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</si>
  <si>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182 1 01 02022 01 0000 110</t>
  </si>
  <si>
    <t xml:space="preserve"> - налог на доходы физических лиц c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</si>
  <si>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182 1 01 02040 01 0000 110</t>
  </si>
  <si>
    <t>-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 на новое строительство или приобретение жилья)</t>
  </si>
  <si>
    <t>000 1 05 00000 00 0000 000</t>
  </si>
  <si>
    <t>НАЛОГИ НА СОВОКУПНЫЙ ДОХОД</t>
  </si>
  <si>
    <t>182 1 05 02000 02 0000 110</t>
  </si>
  <si>
    <t>Единый налог на вмененный доход для отдельных видов деятельности</t>
  </si>
  <si>
    <t>000 1 05 03000 01 0000 110</t>
  </si>
  <si>
    <t>Единый сельскохозяйственный налог</t>
  </si>
  <si>
    <t>000 1 06 00000 00 0000 000</t>
  </si>
  <si>
    <t>НАЛОГИ НА ИМУЩЕСТВО</t>
  </si>
  <si>
    <t>182 1 06 01030 10 0000 110</t>
  </si>
  <si>
    <t>Налог на имущество физических лиц , зачисляемый в бюджеты поселений</t>
  </si>
  <si>
    <t>000 1 06 04000 02 0000 110</t>
  </si>
  <si>
    <t>Транспортный налог</t>
  </si>
  <si>
    <t>182 1 06 04011 02 0000 110</t>
  </si>
  <si>
    <t>Транспортный налог с организаций</t>
  </si>
  <si>
    <t>000 1 06 04012 02 0000 110</t>
  </si>
  <si>
    <t>Транспортный налог с физических лиц</t>
  </si>
  <si>
    <t>182 1 06 05000 02 0000 110</t>
  </si>
  <si>
    <t>Налог на игорный бизнес</t>
  </si>
  <si>
    <t>182 1 06 06013 10 0000 110</t>
  </si>
  <si>
    <t xml:space="preserve">Земельный налог , взимаемый по ставке , установленной подпунктом 1 пункта 1 статьи 394 Налогового кодекса  РФ , зачисляеый  в бюджеты поселений   </t>
  </si>
  <si>
    <t>182 1 06 06023 10 0000 110</t>
  </si>
  <si>
    <t xml:space="preserve">Земельный налог , взимаемый по ставке , установленной подпунктом  2 пункта 1 статьи 394 Налогового кодекса  РФ , зачисляеый  в бюджеты поселений   </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</si>
  <si>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</si>
  <si>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</si>
  <si>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</si>
  <si>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</si>
  <si>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182 1 08 03010 01 0000 110</t>
  </si>
  <si>
    <t>Государственная пошлина по делам , рассматриваемым в судах общей юрисдикции ,мировыми судьями (за исключе-нием государственной пошлины по делам , рассматриваемым Верховным Судом РФ)</t>
  </si>
  <si>
    <t>000 1 08 07000 01 0000 110</t>
  </si>
  <si>
    <t>Государственная  пошлина за государственную регистрацию ,а так же за совершение прочих юридически значимых действий</t>
  </si>
  <si>
    <t>188 1 08 07140 01 0000 110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</si>
  <si>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средства,выдачей регистрационных знаков</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</si>
  <si>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</si>
  <si>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</si>
  <si>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</si>
  <si>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от сдачи в аренду имущества, находящегося в государственной и муниципальной собственности</t>
  </si>
  <si>
    <t>000 1 11 05010 00 0000 120</t>
  </si>
  <si>
    <t>Арендная плата  за земли, находящиеся в государственной собственности до разграничения государственной собственности на землю , и поступления от продажи права на заключение договоров аренды указанных земельных участков</t>
  </si>
  <si>
    <t>000 1 11 05011 00 0000 120</t>
  </si>
  <si>
    <t>Арендная плата  и поступления от продажи права на заключение договоров аренды за земли до разграничения государственной собственности на землю(за исключением земель , предназначенных для целей жилищного строительства)</t>
  </si>
  <si>
    <t>927 1 11 05011 10 0000 120</t>
  </si>
  <si>
    <t>Арендная плата  и поступления от продажи права на заключение договоров аренды за земли до разграничения государственной собственности на землю, расположенные в границах поселений (за исключением земель , предназначенных для целей жилищного строительства)</t>
  </si>
  <si>
    <t>000 1 11 05030 00 0000 120</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</si>
  <si>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t>
  </si>
  <si>
    <t>927 1 11 05035 05 0000 120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</si>
  <si>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 </t>
  </si>
  <si>
    <t>9237 1 11 05035 10 0000 120</t>
  </si>
  <si>
    <t xml:space="preserve">-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 </t>
  </si>
  <si>
    <t>000 1 11 07000 00 0000 120</t>
  </si>
  <si>
    <t>Платежи от государственных и муниципальных унитарных предприятий</t>
  </si>
  <si>
    <t>000 1 11 07010 00 0000 120</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</si>
  <si>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</si>
  <si>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927 1 11 07015 05 0000 120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</si>
  <si>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 созданных муниципальными  районами  </t>
  </si>
  <si>
    <t>000 1 12 00000 00 0000 000</t>
  </si>
  <si>
    <t>ПЛАТЕЖИ ПРИ ПОЛЬЗОВАНИИ ПРИРОДНЫМИ РЕСУРСАМИ</t>
  </si>
  <si>
    <t xml:space="preserve">498 1 12 01000 01 0000 120 </t>
  </si>
  <si>
    <t>Плата за негативное воздействие  на окружающую среду</t>
  </si>
  <si>
    <t>000 1 13 00000 00 0000 000</t>
  </si>
  <si>
    <t>ДОХОДЫ ОТ ОКАЗАНИЯ ПЛАТНЫХ УСЛУГ И КОМПЕНСАЦИИ ЗАТРАТ ГОСУДАРСТВА</t>
  </si>
  <si>
    <t>000 1 13 03000 00 0000 130</t>
  </si>
  <si>
    <t>Прочие доходы от оказания платных услуг и компенсации затрат государства</t>
  </si>
  <si>
    <t>927 1 13 03050 05 0000 130</t>
  </si>
  <si>
    <t>- прочие доходы от оказания платных услуг  получателями средств бюджентов муниципальных районов и компенсации затрат бюджетов муниципальных районов</t>
  </si>
  <si>
    <t>927 1 13 03050 10 0000 130</t>
  </si>
  <si>
    <t>- прочие доходы от оказания платных услуг получателями средств бюджетов поселений и компенсации  затрат государства бюджетов поселений</t>
  </si>
  <si>
    <t>000 1 16 00000 00 0000 000</t>
  </si>
  <si>
    <t>ШТРАФЫ, САНКЦИИ, ВОЗМЕЩЕНИЕ УЩЕРБА</t>
  </si>
  <si>
    <t>182 1 16 06000 01 0000 140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</si>
  <si>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</si>
  <si>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141 1 16 08000 01 0000 140</t>
  </si>
  <si>
    <t xml:space="preserve">Денежные взыскания (штрафы ) за административные правонарушения в области государственного регулирования производства и оборота этилового спирта , алкогольной , спиртосодержащей и табачной продукции </t>
  </si>
  <si>
    <t>072 1 16 25060 01 0000 140</t>
  </si>
  <si>
    <t>Денежные взыскания, ( штрафы)  за нарушение земельного законодательства</t>
  </si>
  <si>
    <t>927 1 16 27000 01 0000 140</t>
  </si>
  <si>
    <t>Денежные взыскания, ( штрафы)  за нарушение ФЗ "О пожарной безопасности"</t>
  </si>
  <si>
    <t>927 1 16 28000 01 0000 140</t>
  </si>
  <si>
    <t>Денежные взыскания ,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</si>
  <si>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927 1 16 30000 01 0000 140</t>
  </si>
  <si>
    <t xml:space="preserve">Денежные взыскания, ( штрафы)  за административные правонарушения в области дорожного движения </t>
  </si>
  <si>
    <t>927 1 16 90000 00 0000 140</t>
  </si>
  <si>
    <t xml:space="preserve">Прочие поступления от денежных взысканий (штрафов) и иных сумм в возмещение ущерба </t>
  </si>
  <si>
    <t>928 1 16 90050 05 0000 140</t>
  </si>
  <si>
    <t xml:space="preserve">Прочие поступления от денежных взысканий (штрафов) и иных сумм в возмещение ущерба, зачисляемые в местные бюджеты </t>
  </si>
  <si>
    <t>000 1 17 05000 00 0000 180</t>
  </si>
  <si>
    <t>ПРОЧИЕ НЕНАЛОГОВЫЕ ДОХОДЫ</t>
  </si>
  <si>
    <t>927 1 17 05050 05 0000 180</t>
  </si>
  <si>
    <t xml:space="preserve">Прочие неналоговые доходы  бюджетов муниципальных районов </t>
  </si>
  <si>
    <t>927 1 17 05050 10 0000 180</t>
  </si>
  <si>
    <t xml:space="preserve">Прочие неналоговые доходы бюджетов поселений   </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</si>
  <si>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</si>
  <si>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</si>
  <si>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</si>
  <si>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</si>
  <si>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</si>
  <si>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от других бюджетов бюджетной системы Российской Федерации</t>
  </si>
  <si>
    <t>2 02 01010 03 0000 151</t>
  </si>
  <si>
    <t>Дотации бюджетам муниципальных образований на выравнивание уровня бюджетной обеспеченности</t>
  </si>
  <si>
    <t>2 02 01070 03 0000 151</t>
  </si>
  <si>
    <t>Дотации бюджетам муниципальных образований на поддержку мер по обеспечению сбалансированности бюджетов</t>
  </si>
  <si>
    <t>2 02 02000 00 0000 151</t>
  </si>
  <si>
    <t>Субвенции от других бюджетов бюджетной системы Российской Федерации</t>
  </si>
  <si>
    <t>…………………………</t>
  </si>
  <si>
    <t>ИТОГО ДОХОДОВ</t>
  </si>
  <si>
    <t>Наименование</t>
  </si>
  <si>
    <t>ГРБС</t>
  </si>
  <si>
    <t>Рз</t>
  </si>
  <si>
    <t>ПР</t>
  </si>
  <si>
    <t>ЦСР</t>
  </si>
  <si>
    <t>ВР</t>
  </si>
  <si>
    <t>КОСГУ</t>
  </si>
  <si>
    <t>Сумма(тыс.руб)</t>
  </si>
  <si>
    <t>январь</t>
  </si>
  <si>
    <t>февраль</t>
  </si>
  <si>
    <t>март</t>
  </si>
  <si>
    <t>Отдел культуры администрации Репьевского муниципального района Воронежской области</t>
  </si>
  <si>
    <t>922</t>
  </si>
  <si>
    <t>Образование</t>
  </si>
  <si>
    <t>07</t>
  </si>
  <si>
    <t>Общее образование</t>
  </si>
  <si>
    <t>02</t>
  </si>
  <si>
    <t>Учреждения по внешкольной работе с детьми</t>
  </si>
  <si>
    <t>423 00 00</t>
  </si>
  <si>
    <t>Обеспечение деятельности (оказание услуг) подведомственных учреждений</t>
  </si>
  <si>
    <t>423 99 00</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</si>
  <si>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</si>
  <si>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100</t>
  </si>
  <si>
    <t>Расходы на выплаты персоналу казенных учреждений</t>
  </si>
  <si>
    <t>110</t>
  </si>
  <si>
    <t>Фонд оплаты труда и страховые взносы</t>
  </si>
  <si>
    <t>111</t>
  </si>
  <si>
    <t>Оплата труда и начисления на выплаты по оплате труда</t>
  </si>
  <si>
    <t>Заработная плата</t>
  </si>
  <si>
    <t>Начисления на выплаты по оплате труда</t>
  </si>
  <si>
    <t>Закупка товаров, работ и услуг для государственных нужд</t>
  </si>
  <si>
    <t>200</t>
  </si>
  <si>
    <t>Иные закупки товаров, работ и услуг для государственных нужд</t>
  </si>
  <si>
    <t>240</t>
  </si>
  <si>
    <t>Прочая закупка товаров, работ и услуг для государственных и муниципальных нужд</t>
  </si>
  <si>
    <t>244</t>
  </si>
  <si>
    <t>Прочие выплаты</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</si>
  <si>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</si>
  <si>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</si>
  <si>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</si>
  <si>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</si>
  <si>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</si>
  <si>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</si>
  <si>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</si>
  <si>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</si>
  <si>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</si>
  <si>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</si>
  <si>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 xml:space="preserve">Культура, кинематография </t>
  </si>
  <si>
    <t>08</t>
  </si>
  <si>
    <t xml:space="preserve">Культура </t>
  </si>
  <si>
    <t>01</t>
  </si>
  <si>
    <t>Учреждения культуры и мероприятия в сфере культуры и кинематографии</t>
  </si>
  <si>
    <t>440 00 00</t>
  </si>
  <si>
    <t>Мероприятия в сфере культуры и кинематографии</t>
  </si>
  <si>
    <t>440 01 00</t>
  </si>
  <si>
    <t>242</t>
  </si>
  <si>
    <t>Абонентская и повременная оплата междугородней и местной телефонной связи</t>
  </si>
  <si>
    <t>интернет</t>
  </si>
  <si>
    <t>коммунальные услуги (отопление)</t>
  </si>
  <si>
    <t>коммунальные услуги (электроэнергия)</t>
  </si>
  <si>
    <t>442 99 00</t>
  </si>
  <si>
    <t>коммунальные услуги (водоснабжение)</t>
  </si>
  <si>
    <t>канцтовары</t>
  </si>
  <si>
    <t>стройматериалы</t>
  </si>
  <si>
    <t>Иные бюджетные ассигнования</t>
  </si>
  <si>
    <t>800</t>
  </si>
  <si>
    <t>851</t>
  </si>
  <si>
    <t>Библиотеки</t>
  </si>
  <si>
    <t>442 00 00</t>
  </si>
  <si>
    <t xml:space="preserve">Другие вопросы в области культуры, кинематографии </t>
  </si>
  <si>
    <t>04</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</si>
  <si>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</si>
  <si>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</si>
  <si>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Центральный аппарат</t>
  </si>
  <si>
    <t>002 04 00</t>
  </si>
  <si>
    <t>Расходы на выплаты персоналу государственных органов и органов местного самоуправления</t>
  </si>
  <si>
    <t>120</t>
  </si>
  <si>
    <t>121</t>
  </si>
  <si>
    <t>210</t>
  </si>
  <si>
    <t>211</t>
  </si>
  <si>
    <t>213</t>
  </si>
  <si>
    <t>ВСЕГО:</t>
  </si>
  <si>
    <t>ЭКОНОМИЧЕСКАЯ СТРУКТУРА РАСХОДОВ</t>
  </si>
  <si>
    <t>ЭКР</t>
  </si>
  <si>
    <t>Расходы</t>
  </si>
  <si>
    <t>Оплата труда и начисления на оплату труда</t>
  </si>
  <si>
    <t>Начисления на оплату труда</t>
  </si>
  <si>
    <t>Приобретение услуг</t>
  </si>
  <si>
    <t>Арендная плата за пользование имуществом</t>
  </si>
  <si>
    <t>Услуги по содержанию имущества</t>
  </si>
  <si>
    <t>Прочие услуги</t>
  </si>
  <si>
    <t>Обслуживание долговых обязательств</t>
  </si>
  <si>
    <t>Обслуживание внутренних долговых обязательств</t>
  </si>
  <si>
    <t>Безвозмездные и безвозвратные перечисления организациям</t>
  </si>
  <si>
    <t>Безвозмездные и безвозвратные перечисления государственным и муниципальным организациям</t>
  </si>
  <si>
    <t>Безвозмездные и безвозвратные перечисления организациям, за исключением государственных и муниципальных организаций</t>
  </si>
  <si>
    <t>Безвозмездные и безвозвратные перечисления бюджетам</t>
  </si>
  <si>
    <t>Перечисления другим бюджетам бюджетной системы Российской Федерации</t>
  </si>
  <si>
    <t>Социальное обеспечение</t>
  </si>
  <si>
    <t>Пособия по социальной помощи населению</t>
  </si>
  <si>
    <t>Социальные пособия, выплачиваемые организациями сектора государственного управления</t>
  </si>
  <si>
    <t>Увеличение задолженности по бюджетным ссудам и кредитам</t>
  </si>
  <si>
    <t>ИТОГО</t>
  </si>
  <si>
    <t>ИСТОЧНИКИ ФИНАНСИРОВАНИЯ ДЕФИЦИТА</t>
  </si>
  <si>
    <t>Код БК</t>
  </si>
  <si>
    <t xml:space="preserve">Долговые обязательства  муниципальных образований, выраженные в ценных бумагах </t>
  </si>
  <si>
    <t>000 01 00 00 00 00 0000 000</t>
  </si>
  <si>
    <t>Привлечение  ценных бумаг муниципальных образований</t>
  </si>
  <si>
    <t>000 01 01 00 00 03 0000 710</t>
  </si>
  <si>
    <t>Погашение  ценных бумаг муниципальных образований</t>
  </si>
  <si>
    <t>000 01 01 00 00 03 0000 810</t>
  </si>
  <si>
    <t>Кредитные соглашения и договоры, заключенные от имени муниципальных образований</t>
  </si>
  <si>
    <t>000 02 00 00 00 00 0000 000</t>
  </si>
  <si>
    <t>Получение кредитов по кредитным соглашениям и договорам, заключенным от имени муниципальных образований</t>
  </si>
  <si>
    <t>000 02 00 00 00 00 0000 700</t>
  </si>
  <si>
    <t xml:space="preserve">Кредиты, полученные в валюте Российской Федерации от кредитных организаций местными бюджетами </t>
  </si>
  <si>
    <t>000 02 01 02 00 03 0000 710</t>
  </si>
  <si>
    <t>Погашение кредитов по кредитным соглашениям и договорам, заключенным от имени Российской Федерации, субъектов Российской Федерации</t>
  </si>
  <si>
    <t>000 02 00 00 00 00 0000 800</t>
  </si>
  <si>
    <t xml:space="preserve">Погашение кредитов, полученных в валюте Российской Федерации от кредитных организаций местными бюджетами </t>
  </si>
  <si>
    <t>000 02 01 02 00 03 0000 810</t>
  </si>
  <si>
    <t>Земельные участки, находящиеся в муниципальной собственности</t>
  </si>
  <si>
    <t>000 06 00 00 00 00 0000 000</t>
  </si>
  <si>
    <t>Поступления от продажи земельных участков до разграничения
государственной собственности  на землю, на которых расположены иные объекты недвижимого имущества, зачисляемые в местные бюджеты</t>
  </si>
  <si>
    <t>000 06 01 00 00 03 0000 430</t>
  </si>
  <si>
    <t>ИТОГО ИСТОЧНИКОВ ФИНАНСИРОВАНИЯ БЮДЖЕТА</t>
  </si>
  <si>
    <t xml:space="preserve">                                                      Директор М К У К "РКДЦ"  Арцыбашева Ю.В.</t>
  </si>
  <si>
    <t xml:space="preserve">                                                       УТВЕРЖДЕНО:</t>
  </si>
  <si>
    <r>
      <t xml:space="preserve">        Получатель:  </t>
    </r>
    <r>
      <rPr>
        <sz val="14"/>
        <rFont val="Times New Roman"/>
        <family val="1"/>
      </rPr>
      <t>МКУК "РКДЦ"</t>
    </r>
  </si>
  <si>
    <r>
      <t>Главный распорядитель:</t>
    </r>
    <r>
      <rPr>
        <b/>
        <sz val="12"/>
        <rFont val="Times New Roman"/>
        <family val="1"/>
      </rPr>
      <t>Отдел культуры администрации Репьевского муниципального района Воронежской обл.</t>
    </r>
  </si>
  <si>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</si>
  <si>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КУЛЬТУРА, КИНЕМАТОГРАФИЯ</t>
  </si>
  <si>
    <t>Культура</t>
  </si>
  <si>
    <t>Муниципальная программа Репьевского муниципального района «Развитие культуры»</t>
  </si>
  <si>
    <t>Главный бухгалтер МКУК"РКДЦ"                                  Бадышева О.М.</t>
  </si>
  <si>
    <t>коммунальные услуги (канализация )</t>
  </si>
  <si>
    <t>противопожарные мероприятия</t>
  </si>
  <si>
    <t>Подпрограмма «Развитие культуры »</t>
  </si>
  <si>
    <t>112</t>
  </si>
  <si>
    <t>Закупка товаров, работ и услуг для муниципальных нужд</t>
  </si>
  <si>
    <t>Иные закупки товаров, работ и услуг для муниципальных нужд</t>
  </si>
  <si>
    <t>Прочие расходы по содержанию имущества</t>
  </si>
  <si>
    <t>оргтехника (заправка и обслуживание)</t>
  </si>
  <si>
    <t xml:space="preserve">Уплата налогов, сборов и иных платежей </t>
  </si>
  <si>
    <t>850</t>
  </si>
  <si>
    <t>Уплата налога на имущество организаций и земельного налога</t>
  </si>
  <si>
    <t>11 0 00 00000</t>
  </si>
  <si>
    <t>11 3 00 00000</t>
  </si>
  <si>
    <t>Основное мероприятие "Сохранение и развитие объектов культуры"</t>
  </si>
  <si>
    <t>11 3 01 00590</t>
  </si>
  <si>
    <t>Расходы на обеспечение деятельности (оказание услуг) муниципальных учреждений  (РКДЦ)</t>
  </si>
  <si>
    <t>Фонд оплаты труда казенных учреждений</t>
  </si>
  <si>
    <t>Иные выплаты персоналу казенных учреждений  за исключением фонда оплаты труда</t>
  </si>
  <si>
    <t>Взносы по обязательному социальному страхованию на выплаты по оплате труда работников и иные выплаты работникам казенных учреждений</t>
  </si>
  <si>
    <t>119</t>
  </si>
  <si>
    <t>Закупка товаров, работ и услугв сфере информационно-коммуникационных технологий</t>
  </si>
  <si>
    <t>хозтовары</t>
  </si>
  <si>
    <t>Прочие расходные материалы</t>
  </si>
  <si>
    <t>Передготовка  и повышение кадров</t>
  </si>
  <si>
    <t>Услуги прочие</t>
  </si>
  <si>
    <t>вывоз ТБО</t>
  </si>
  <si>
    <t>коммунальные услуги (газ)</t>
  </si>
  <si>
    <t>Приобретение и обслуживание программ</t>
  </si>
  <si>
    <t xml:space="preserve">Уплата налога на имущество  </t>
  </si>
  <si>
    <t>Расходные материалы  для электронной и компьютерной техники</t>
  </si>
  <si>
    <t>Арендная плата</t>
  </si>
  <si>
    <t xml:space="preserve"> сотовая связь</t>
  </si>
  <si>
    <t>Прочие расходы (госпошлина)</t>
  </si>
  <si>
    <t>Прочие расходы( вносы за участие)</t>
  </si>
  <si>
    <t>БЮДЖЕТНАЯ  СМЕТА  МКУК "РКДЦ" 2019 год</t>
  </si>
  <si>
    <t>Услуги в области информационных технологий</t>
  </si>
  <si>
    <t>Возмещение работникам расходов связанных со служебными командировками(суточные)</t>
  </si>
  <si>
    <t>ГСМ</t>
  </si>
  <si>
    <t xml:space="preserve">                                                       "29"декабря 2018 года</t>
  </si>
  <si>
    <t>291</t>
  </si>
  <si>
    <t>Служебные командировки(проживание)</t>
  </si>
  <si>
    <t>Проезд к месту служебной командировкии и обратно</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</si>
</sst>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
    <numFmt numFmtId="175" formatCode="#,##0.0000"/>
    <numFmt numFmtId="176" formatCode="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52">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20"/>
      <name val="Arial Cyr"/>
      <family val="2"/>
    </font>
    <font>
      <sz val="11"/>
      <name val="Arial Cyr"/>
      <family val="2"/>
    </font>
    <font>
      <sz val="12"/>
      <name val="Arial Cyr"/>
      <family val="2"/>
    </font>
    <font>
      <b/>
      <sz val="14"/>
      <name val="Arial Cyr"/>
      <family val="2"/>
    </font>
    <font>
      <i/>
      <sz val="10"/>
      <name val="Arial Cyr"/>
      <family val="2"/>
    </font>
    <font>
      <i/>
      <u val="single"/>
      <sz val="12"/>
      <name val="Arial Cyr"/>
      <family val="2"/>
    </font>
    <font>
      <b/>
      <sz val="12"/>
      <name val="Arial Cyr"/>
      <family val="2"/>
    </font>
    <font>
      <b/>
      <sz val="10"/>
      <name val="Arial Cyr"/>
      <family val="2"/>
    </font>
    <font>
      <b/>
      <sz val="10"/>
      <color indexed="8"/>
      <name val="Arial"/>
      <family val="2"/>
    </font>
    <font>
      <sz val="8"/>
      <color indexed="8"/>
      <name val="Arial"/>
      <family val="2"/>
    </font>
    <font>
      <sz val="10"/>
      <name val="Times New Roman"/>
      <family val="1"/>
    </font>
    <font>
      <b/>
      <sz val="10"/>
      <name val="Times New Roman"/>
      <family val="1"/>
    </font>
    <font>
      <b/>
      <sz val="11"/>
      <name val="Times New Roman"/>
      <family val="1"/>
    </font>
    <font>
      <b/>
      <sz val="10"/>
      <name val="Arial"/>
      <family val="2"/>
    </font>
    <font>
      <sz val="11"/>
      <name val="Times New Roman"/>
      <family val="1"/>
    </font>
    <font>
      <sz val="8"/>
      <name val="Times New Roman"/>
      <family val="1"/>
    </font>
    <font>
      <i/>
      <sz val="10"/>
      <name val="Times New Roman"/>
      <family val="1"/>
    </font>
    <font>
      <sz val="10"/>
      <color indexed="8"/>
      <name val="Times New Roman"/>
      <family val="1"/>
    </font>
    <font>
      <sz val="11"/>
      <color indexed="8"/>
      <name val="Times New Roman"/>
      <family val="1"/>
    </font>
    <font>
      <sz val="9"/>
      <color indexed="8"/>
      <name val="Arial"/>
      <family val="2"/>
    </font>
    <font>
      <b/>
      <sz val="9"/>
      <color indexed="8"/>
      <name val="Arial"/>
      <family val="2"/>
    </font>
    <font>
      <sz val="12"/>
      <name val="Times New Roman"/>
      <family val="1"/>
    </font>
    <font>
      <b/>
      <sz val="12"/>
      <name val="Arial"/>
      <family val="2"/>
    </font>
    <font>
      <b/>
      <sz val="8"/>
      <name val="Arial"/>
      <family val="2"/>
    </font>
    <font>
      <b/>
      <sz val="12"/>
      <name val="Times New Roman"/>
      <family val="1"/>
    </font>
    <font>
      <sz val="8"/>
      <name val="Arial"/>
      <family val="2"/>
    </font>
    <font>
      <sz val="12"/>
      <name val="Arial"/>
      <family val="2"/>
    </font>
    <font>
      <sz val="8"/>
      <name val="Arial Cyr"/>
      <family val="2"/>
    </font>
    <font>
      <sz val="8"/>
      <color indexed="9"/>
      <name val="Arial"/>
      <family val="2"/>
    </font>
    <font>
      <sz val="10"/>
      <color indexed="10"/>
      <name val="Arial Cyr"/>
      <family val="2"/>
    </font>
    <font>
      <sz val="8"/>
      <color indexed="10"/>
      <name val="Arial CYR"/>
      <family val="2"/>
    </font>
    <font>
      <sz val="8"/>
      <name val="Segoe U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hair">
        <color indexed="8"/>
      </top>
      <bottom style="hair">
        <color indexed="8"/>
      </bottom>
    </border>
    <border>
      <left style="hair">
        <color indexed="8"/>
      </left>
      <right style="thin">
        <color indexed="8"/>
      </right>
      <top style="thin">
        <color indexed="8"/>
      </top>
      <bottom style="hair">
        <color indexed="8"/>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color indexed="63"/>
      </left>
      <right style="hair">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color indexed="63"/>
      </top>
      <bottom style="hair">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color indexed="8"/>
      </left>
      <right style="thin">
        <color indexed="8"/>
      </right>
      <top>
        <color indexed="63"/>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color indexed="63"/>
      </right>
      <top style="hair">
        <color indexed="8"/>
      </top>
      <bottom style="thin">
        <color indexed="8"/>
      </bottom>
    </border>
    <border>
      <left style="thin">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thin">
        <color indexed="8"/>
      </right>
      <top style="hair">
        <color indexed="8"/>
      </top>
      <bottom>
        <color indexed="63"/>
      </bottom>
    </border>
    <border>
      <left>
        <color indexed="63"/>
      </left>
      <right style="thin">
        <color indexed="8"/>
      </right>
      <top style="hair">
        <color indexed="8"/>
      </top>
      <bottom>
        <color indexed="63"/>
      </bottom>
    </border>
    <border>
      <left style="thin"/>
      <right style="thin"/>
      <top style="thin"/>
      <bottom style="thin"/>
    </border>
    <border>
      <left style="thin">
        <color indexed="8"/>
      </left>
      <right style="hair">
        <color indexed="8"/>
      </right>
      <top style="thin">
        <color indexed="8"/>
      </top>
      <bottom style="hair">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hair">
        <color indexed="8"/>
      </top>
      <bottom style="hair">
        <color indexed="8"/>
      </bottom>
    </border>
    <border>
      <left style="hair">
        <color indexed="8"/>
      </left>
      <right style="thin">
        <color indexed="8"/>
      </right>
      <top style="thin">
        <color indexed="8"/>
      </top>
      <bottom>
        <color indexed="63"/>
      </bottom>
    </border>
    <border>
      <left>
        <color indexed="63"/>
      </left>
      <right style="hair">
        <color indexed="8"/>
      </right>
      <top style="thin">
        <color indexed="8"/>
      </top>
      <bottom>
        <color indexed="63"/>
      </bottom>
    </border>
    <border>
      <left>
        <color indexed="63"/>
      </left>
      <right style="thin">
        <color indexed="8"/>
      </right>
      <top style="hair">
        <color indexed="8"/>
      </top>
      <bottom style="thin">
        <color indexed="8"/>
      </bottom>
    </border>
    <border>
      <left style="hair">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170" fontId="1" fillId="0" borderId="0" applyFill="0" applyBorder="0" applyAlignment="0" applyProtection="0"/>
    <xf numFmtId="168"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8" fillId="4" borderId="0" applyNumberFormat="0" applyBorder="0" applyAlignment="0" applyProtection="0"/>
  </cellStyleXfs>
  <cellXfs count="294">
    <xf numFmtId="0" fontId="0" fillId="0" borderId="0" xfId="0" applyAlignment="1">
      <alignment/>
    </xf>
    <xf numFmtId="0" fontId="21" fillId="0" borderId="0" xfId="0" applyFont="1" applyAlignment="1">
      <alignment/>
    </xf>
    <xf numFmtId="3" fontId="22" fillId="0" borderId="0" xfId="0" applyNumberFormat="1" applyFont="1" applyAlignment="1">
      <alignment horizontal="left"/>
    </xf>
    <xf numFmtId="3" fontId="21" fillId="0" borderId="0" xfId="0" applyNumberFormat="1" applyFont="1" applyAlignment="1">
      <alignment horizontal="left"/>
    </xf>
    <xf numFmtId="3" fontId="23" fillId="0" borderId="0" xfId="0" applyNumberFormat="1" applyFont="1" applyAlignment="1">
      <alignment horizontal="left"/>
    </xf>
    <xf numFmtId="3" fontId="24" fillId="0" borderId="0" xfId="0" applyNumberFormat="1" applyFont="1" applyAlignment="1">
      <alignment horizontal="left"/>
    </xf>
    <xf numFmtId="3" fontId="0" fillId="0" borderId="0" xfId="0" applyNumberFormat="1" applyFont="1" applyAlignment="1">
      <alignment horizontal="left"/>
    </xf>
    <xf numFmtId="0" fontId="25" fillId="0" borderId="0" xfId="0" applyFont="1" applyAlignment="1">
      <alignment/>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0" fillId="0" borderId="0" xfId="0" applyFont="1" applyAlignment="1">
      <alignment/>
    </xf>
    <xf numFmtId="49" fontId="30" fillId="24" borderId="15" xfId="0" applyNumberFormat="1" applyFont="1" applyFill="1" applyBorder="1" applyAlignment="1">
      <alignment horizontal="center" wrapText="1"/>
    </xf>
    <xf numFmtId="0" fontId="31" fillId="24" borderId="15" xfId="0" applyFont="1" applyFill="1" applyBorder="1" applyAlignment="1">
      <alignment horizontal="left" wrapText="1"/>
    </xf>
    <xf numFmtId="1" fontId="32" fillId="24" borderId="16" xfId="0" applyNumberFormat="1" applyFont="1" applyFill="1" applyBorder="1" applyAlignment="1">
      <alignment horizontal="center" wrapText="1"/>
    </xf>
    <xf numFmtId="3" fontId="33" fillId="25" borderId="17" xfId="0" applyNumberFormat="1" applyFont="1" applyFill="1" applyBorder="1" applyAlignment="1">
      <alignment/>
    </xf>
    <xf numFmtId="49" fontId="30" fillId="24" borderId="17" xfId="0" applyNumberFormat="1" applyFont="1" applyFill="1" applyBorder="1" applyAlignment="1">
      <alignment horizontal="center" wrapText="1"/>
    </xf>
    <xf numFmtId="0" fontId="30" fillId="24" borderId="17" xfId="0" applyFont="1" applyFill="1" applyBorder="1" applyAlignment="1">
      <alignment wrapText="1"/>
    </xf>
    <xf numFmtId="1" fontId="34" fillId="24" borderId="18" xfId="0" applyNumberFormat="1" applyFont="1" applyFill="1" applyBorder="1" applyAlignment="1">
      <alignment horizontal="center" wrapText="1"/>
    </xf>
    <xf numFmtId="0" fontId="30" fillId="24" borderId="17" xfId="0" applyFont="1" applyFill="1" applyBorder="1" applyAlignment="1">
      <alignment horizontal="left" wrapText="1"/>
    </xf>
    <xf numFmtId="1" fontId="34" fillId="24" borderId="17" xfId="0" applyNumberFormat="1" applyFont="1" applyFill="1" applyBorder="1" applyAlignment="1">
      <alignment horizontal="center" wrapText="1"/>
    </xf>
    <xf numFmtId="1" fontId="34" fillId="24" borderId="15" xfId="0" applyNumberFormat="1" applyFont="1" applyFill="1" applyBorder="1" applyAlignment="1">
      <alignment horizontal="center" wrapText="1"/>
    </xf>
    <xf numFmtId="0" fontId="35" fillId="24" borderId="17" xfId="0" applyNumberFormat="1" applyFont="1" applyFill="1" applyBorder="1" applyAlignment="1">
      <alignment horizontal="left" wrapText="1"/>
    </xf>
    <xf numFmtId="1" fontId="34" fillId="24" borderId="16" xfId="0" applyNumberFormat="1" applyFont="1" applyFill="1" applyBorder="1" applyAlignment="1">
      <alignment horizontal="center" wrapText="1"/>
    </xf>
    <xf numFmtId="0" fontId="36" fillId="24" borderId="17" xfId="0" applyFont="1" applyFill="1" applyBorder="1" applyAlignment="1">
      <alignment horizontal="left" wrapText="1"/>
    </xf>
    <xf numFmtId="49" fontId="37" fillId="24" borderId="17" xfId="0" applyNumberFormat="1" applyFont="1" applyFill="1" applyBorder="1" applyAlignment="1">
      <alignment horizontal="center" wrapText="1"/>
    </xf>
    <xf numFmtId="49" fontId="37" fillId="24" borderId="17" xfId="0" applyNumberFormat="1" applyFont="1" applyFill="1" applyBorder="1" applyAlignment="1">
      <alignment horizontal="left" wrapText="1"/>
    </xf>
    <xf numFmtId="1" fontId="38" fillId="24" borderId="18" xfId="0" applyNumberFormat="1" applyFont="1" applyFill="1" applyBorder="1" applyAlignment="1">
      <alignment horizontal="center" wrapText="1"/>
    </xf>
    <xf numFmtId="0" fontId="37" fillId="24" borderId="17" xfId="0" applyNumberFormat="1" applyFont="1" applyFill="1" applyBorder="1" applyAlignment="1">
      <alignment horizontal="left" wrapText="1"/>
    </xf>
    <xf numFmtId="0" fontId="39" fillId="20" borderId="19" xfId="0" applyFont="1" applyFill="1" applyBorder="1" applyAlignment="1">
      <alignment horizontal="left" vertical="top" wrapText="1"/>
    </xf>
    <xf numFmtId="0" fontId="39" fillId="20" borderId="20" xfId="0" applyFont="1" applyFill="1" applyBorder="1" applyAlignment="1">
      <alignment horizontal="left" vertical="top" wrapText="1"/>
    </xf>
    <xf numFmtId="3" fontId="1" fillId="20" borderId="21" xfId="0" applyNumberFormat="1" applyFont="1" applyFill="1" applyBorder="1" applyAlignment="1">
      <alignment/>
    </xf>
    <xf numFmtId="3" fontId="1" fillId="20" borderId="22" xfId="0" applyNumberFormat="1" applyFont="1" applyFill="1" applyBorder="1" applyAlignment="1">
      <alignment/>
    </xf>
    <xf numFmtId="3" fontId="1" fillId="20" borderId="20" xfId="0" applyNumberFormat="1" applyFont="1" applyFill="1" applyBorder="1" applyAlignment="1">
      <alignment/>
    </xf>
    <xf numFmtId="0" fontId="39" fillId="0" borderId="19" xfId="0" applyFont="1" applyBorder="1" applyAlignment="1">
      <alignment horizontal="left" vertical="top" wrapText="1"/>
    </xf>
    <xf numFmtId="0" fontId="39" fillId="0" borderId="23" xfId="0" applyFont="1" applyBorder="1" applyAlignment="1">
      <alignment horizontal="left" vertical="top" wrapText="1"/>
    </xf>
    <xf numFmtId="3" fontId="1" fillId="0" borderId="24" xfId="0" applyNumberFormat="1" applyFont="1" applyBorder="1" applyAlignment="1">
      <alignment/>
    </xf>
    <xf numFmtId="3" fontId="1" fillId="0" borderId="25" xfId="0" applyNumberFormat="1" applyFont="1" applyBorder="1" applyAlignment="1">
      <alignment/>
    </xf>
    <xf numFmtId="3" fontId="1" fillId="0" borderId="23" xfId="0" applyNumberFormat="1" applyFont="1" applyBorder="1" applyAlignment="1">
      <alignment/>
    </xf>
    <xf numFmtId="0" fontId="39" fillId="0" borderId="26" xfId="0" applyFont="1" applyBorder="1" applyAlignment="1">
      <alignment horizontal="left" vertical="top" wrapText="1"/>
    </xf>
    <xf numFmtId="3" fontId="1" fillId="0" borderId="27" xfId="0" applyNumberFormat="1" applyFont="1" applyBorder="1" applyAlignment="1">
      <alignment/>
    </xf>
    <xf numFmtId="3" fontId="1" fillId="0" borderId="28" xfId="0" applyNumberFormat="1" applyFont="1" applyBorder="1" applyAlignment="1">
      <alignment/>
    </xf>
    <xf numFmtId="3" fontId="1" fillId="0" borderId="26" xfId="0" applyNumberFormat="1" applyFont="1" applyBorder="1" applyAlignment="1">
      <alignment/>
    </xf>
    <xf numFmtId="3" fontId="33" fillId="20" borderId="29" xfId="0" applyNumberFormat="1" applyFont="1" applyFill="1" applyBorder="1" applyAlignment="1">
      <alignment/>
    </xf>
    <xf numFmtId="0" fontId="27" fillId="0" borderId="0" xfId="0" applyFont="1" applyAlignment="1">
      <alignment/>
    </xf>
    <xf numFmtId="0" fontId="30" fillId="0" borderId="17" xfId="54" applyFont="1" applyFill="1" applyBorder="1">
      <alignment/>
      <protection/>
    </xf>
    <xf numFmtId="0" fontId="1" fillId="0" borderId="17" xfId="54" applyFont="1" applyFill="1" applyBorder="1">
      <alignment/>
      <protection/>
    </xf>
    <xf numFmtId="172" fontId="41" fillId="0" borderId="17" xfId="54" applyNumberFormat="1" applyFont="1" applyFill="1" applyBorder="1" applyAlignment="1">
      <alignment horizontal="center" wrapText="1"/>
      <protection/>
    </xf>
    <xf numFmtId="4" fontId="1" fillId="0" borderId="17" xfId="54" applyNumberFormat="1" applyFont="1" applyFill="1" applyBorder="1">
      <alignment/>
      <protection/>
    </xf>
    <xf numFmtId="173" fontId="1" fillId="0" borderId="17" xfId="54" applyNumberFormat="1" applyFont="1" applyFill="1" applyBorder="1">
      <alignment/>
      <protection/>
    </xf>
    <xf numFmtId="0" fontId="1" fillId="24" borderId="17" xfId="54" applyFill="1" applyBorder="1">
      <alignment/>
      <protection/>
    </xf>
    <xf numFmtId="4" fontId="1" fillId="0" borderId="17" xfId="54" applyNumberFormat="1" applyFill="1" applyBorder="1">
      <alignment/>
      <protection/>
    </xf>
    <xf numFmtId="173" fontId="1" fillId="0" borderId="17" xfId="54" applyNumberFormat="1" applyFill="1" applyBorder="1">
      <alignment/>
      <protection/>
    </xf>
    <xf numFmtId="173" fontId="1" fillId="24" borderId="17" xfId="54" applyNumberFormat="1" applyFill="1" applyBorder="1">
      <alignment/>
      <protection/>
    </xf>
    <xf numFmtId="0" fontId="1" fillId="0" borderId="17" xfId="54" applyFill="1" applyBorder="1">
      <alignment/>
      <protection/>
    </xf>
    <xf numFmtId="0" fontId="1" fillId="0" borderId="17" xfId="53" applyFill="1" applyBorder="1">
      <alignment/>
      <protection/>
    </xf>
    <xf numFmtId="0" fontId="1" fillId="0" borderId="17" xfId="53" applyFont="1" applyFill="1" applyBorder="1">
      <alignment/>
      <protection/>
    </xf>
    <xf numFmtId="0" fontId="30" fillId="0" borderId="17" xfId="53" applyFont="1" applyFill="1" applyBorder="1">
      <alignment/>
      <protection/>
    </xf>
    <xf numFmtId="0" fontId="1" fillId="0" borderId="17" xfId="53" applyFont="1" applyFill="1" applyBorder="1" applyAlignment="1">
      <alignment vertical="center"/>
      <protection/>
    </xf>
    <xf numFmtId="49" fontId="30" fillId="0" borderId="17" xfId="53" applyNumberFormat="1" applyFont="1" applyFill="1" applyBorder="1" applyAlignment="1" applyProtection="1">
      <alignment horizontal="center" vertical="center" wrapText="1"/>
      <protection hidden="1"/>
    </xf>
    <xf numFmtId="49" fontId="31" fillId="0" borderId="17" xfId="0" applyNumberFormat="1" applyFont="1" applyFill="1" applyBorder="1" applyAlignment="1">
      <alignment horizontal="center" wrapText="1"/>
    </xf>
    <xf numFmtId="176" fontId="30" fillId="0" borderId="17" xfId="54" applyNumberFormat="1" applyFont="1" applyFill="1" applyBorder="1" applyAlignment="1" applyProtection="1">
      <alignment/>
      <protection hidden="1"/>
    </xf>
    <xf numFmtId="4" fontId="1" fillId="0" borderId="17" xfId="54" applyNumberFormat="1" applyFont="1" applyFill="1" applyBorder="1" applyAlignment="1" applyProtection="1">
      <alignment horizontal="center" vertical="center" wrapText="1"/>
      <protection hidden="1"/>
    </xf>
    <xf numFmtId="173" fontId="1" fillId="0" borderId="17" xfId="54" applyNumberFormat="1" applyFont="1" applyFill="1" applyBorder="1" applyAlignment="1" applyProtection="1">
      <alignment horizontal="center" vertical="center" wrapText="1"/>
      <protection hidden="1"/>
    </xf>
    <xf numFmtId="49" fontId="30" fillId="0" borderId="17" xfId="0" applyNumberFormat="1" applyFont="1" applyFill="1" applyBorder="1" applyAlignment="1">
      <alignment wrapText="1"/>
    </xf>
    <xf numFmtId="49" fontId="30" fillId="0" borderId="17" xfId="0" applyNumberFormat="1" applyFont="1" applyFill="1" applyBorder="1" applyAlignment="1">
      <alignment horizontal="center" wrapText="1"/>
    </xf>
    <xf numFmtId="172" fontId="41" fillId="0" borderId="17" xfId="0" applyNumberFormat="1" applyFont="1" applyFill="1" applyBorder="1" applyAlignment="1">
      <alignment horizontal="center" wrapText="1"/>
    </xf>
    <xf numFmtId="49" fontId="30" fillId="0" borderId="17" xfId="0" applyNumberFormat="1" applyFont="1" applyFill="1" applyBorder="1" applyAlignment="1">
      <alignment horizontal="left" wrapText="1"/>
    </xf>
    <xf numFmtId="0" fontId="30" fillId="0" borderId="17" xfId="0" applyFont="1" applyFill="1" applyBorder="1" applyAlignment="1">
      <alignment/>
    </xf>
    <xf numFmtId="176" fontId="31" fillId="0" borderId="17" xfId="54" applyNumberFormat="1" applyFont="1" applyFill="1" applyBorder="1" applyAlignment="1" applyProtection="1">
      <alignment/>
      <protection hidden="1"/>
    </xf>
    <xf numFmtId="172" fontId="31" fillId="0" borderId="17" xfId="0" applyNumberFormat="1" applyFont="1" applyFill="1" applyBorder="1" applyAlignment="1">
      <alignment horizontal="center" wrapText="1"/>
    </xf>
    <xf numFmtId="4" fontId="1" fillId="0" borderId="17" xfId="54" applyNumberFormat="1" applyFont="1" applyFill="1" applyBorder="1" applyAlignment="1" applyProtection="1">
      <alignment horizontal="left" vertical="center" wrapText="1" indent="3"/>
      <protection hidden="1"/>
    </xf>
    <xf numFmtId="172" fontId="30" fillId="0" borderId="17" xfId="0" applyNumberFormat="1" applyFont="1" applyFill="1" applyBorder="1" applyAlignment="1">
      <alignment horizontal="center" wrapText="1"/>
    </xf>
    <xf numFmtId="49" fontId="31" fillId="0" borderId="17" xfId="0" applyNumberFormat="1" applyFont="1" applyFill="1" applyBorder="1" applyAlignment="1">
      <alignment horizontal="left" wrapText="1"/>
    </xf>
    <xf numFmtId="4" fontId="1" fillId="0" borderId="17" xfId="54" applyNumberFormat="1" applyFont="1" applyFill="1" applyBorder="1" applyAlignment="1" applyProtection="1">
      <alignment horizontal="left" vertical="center" wrapText="1" indent="2"/>
      <protection hidden="1"/>
    </xf>
    <xf numFmtId="4" fontId="1" fillId="0" borderId="17" xfId="53" applyNumberFormat="1" applyFont="1" applyFill="1" applyBorder="1" applyAlignment="1" applyProtection="1">
      <alignment horizontal="center" vertical="center" wrapText="1"/>
      <protection hidden="1"/>
    </xf>
    <xf numFmtId="4" fontId="1" fillId="0" borderId="17" xfId="53" applyNumberFormat="1" applyFont="1" applyFill="1" applyBorder="1" applyAlignment="1" applyProtection="1">
      <alignment horizontal="left" vertical="center" wrapText="1" indent="3"/>
      <protection hidden="1"/>
    </xf>
    <xf numFmtId="173" fontId="1" fillId="0" borderId="17" xfId="53" applyNumberFormat="1" applyFont="1" applyFill="1" applyBorder="1" applyAlignment="1" applyProtection="1">
      <alignment horizontal="center" vertical="center" wrapText="1"/>
      <protection hidden="1"/>
    </xf>
    <xf numFmtId="49" fontId="30" fillId="0" borderId="17" xfId="54" applyNumberFormat="1" applyFont="1" applyFill="1" applyBorder="1" applyAlignment="1" applyProtection="1">
      <alignment horizontal="left" wrapText="1"/>
      <protection hidden="1"/>
    </xf>
    <xf numFmtId="0" fontId="31" fillId="0" borderId="17" xfId="54" applyFont="1" applyFill="1" applyBorder="1">
      <alignment/>
      <protection/>
    </xf>
    <xf numFmtId="0" fontId="33" fillId="0" borderId="17" xfId="54" applyFont="1" applyFill="1" applyBorder="1">
      <alignment/>
      <protection/>
    </xf>
    <xf numFmtId="172" fontId="44" fillId="0" borderId="17" xfId="54" applyNumberFormat="1" applyFont="1" applyFill="1" applyBorder="1" applyAlignment="1">
      <alignment horizontal="center" wrapText="1"/>
      <protection/>
    </xf>
    <xf numFmtId="4" fontId="33" fillId="0" borderId="0" xfId="54" applyNumberFormat="1" applyFont="1" applyFill="1" applyBorder="1">
      <alignment/>
      <protection/>
    </xf>
    <xf numFmtId="173" fontId="33" fillId="0" borderId="0" xfId="54" applyNumberFormat="1" applyFont="1" applyFill="1" applyBorder="1">
      <alignment/>
      <protection/>
    </xf>
    <xf numFmtId="0" fontId="33" fillId="0" borderId="0" xfId="54" applyFont="1" applyFill="1" applyBorder="1">
      <alignment/>
      <protection/>
    </xf>
    <xf numFmtId="0" fontId="1" fillId="0" borderId="0" xfId="54" applyFont="1" applyFill="1" applyBorder="1">
      <alignment/>
      <protection/>
    </xf>
    <xf numFmtId="172" fontId="41" fillId="0" borderId="0" xfId="54" applyNumberFormat="1" applyFont="1" applyFill="1" applyBorder="1" applyAlignment="1">
      <alignment horizontal="center" wrapText="1"/>
      <protection/>
    </xf>
    <xf numFmtId="4" fontId="1" fillId="0" borderId="0" xfId="54" applyNumberFormat="1" applyFont="1" applyFill="1" applyBorder="1">
      <alignment/>
      <protection/>
    </xf>
    <xf numFmtId="173" fontId="1" fillId="0" borderId="0" xfId="54" applyNumberFormat="1" applyFont="1" applyFill="1" applyBorder="1">
      <alignment/>
      <protection/>
    </xf>
    <xf numFmtId="0" fontId="41" fillId="0" borderId="0" xfId="54" applyFont="1" applyFill="1" applyBorder="1" applyAlignment="1">
      <alignment horizontal="left"/>
      <protection/>
    </xf>
    <xf numFmtId="0" fontId="46" fillId="0" borderId="0" xfId="54" applyFont="1" applyFill="1" applyBorder="1">
      <alignment/>
      <protection/>
    </xf>
    <xf numFmtId="4" fontId="1" fillId="0" borderId="16" xfId="54" applyNumberFormat="1" applyFont="1" applyFill="1" applyBorder="1">
      <alignment/>
      <protection/>
    </xf>
    <xf numFmtId="4" fontId="1" fillId="0" borderId="15" xfId="54" applyNumberFormat="1" applyFont="1" applyFill="1" applyBorder="1">
      <alignment/>
      <protection/>
    </xf>
    <xf numFmtId="173" fontId="1" fillId="0" borderId="15" xfId="54" applyNumberFormat="1" applyFont="1" applyFill="1" applyBorder="1">
      <alignment/>
      <protection/>
    </xf>
    <xf numFmtId="0" fontId="1" fillId="0" borderId="15" xfId="54" applyFont="1" applyFill="1" applyBorder="1">
      <alignment/>
      <protection/>
    </xf>
    <xf numFmtId="4" fontId="1" fillId="0" borderId="18" xfId="54" applyNumberFormat="1" applyFont="1" applyFill="1" applyBorder="1">
      <alignment/>
      <protection/>
    </xf>
    <xf numFmtId="0" fontId="1" fillId="0" borderId="0" xfId="54" applyFont="1" applyFill="1" applyBorder="1" applyAlignment="1">
      <alignment horizontal="left"/>
      <protection/>
    </xf>
    <xf numFmtId="0" fontId="1" fillId="0" borderId="0" xfId="52">
      <alignment/>
      <protection/>
    </xf>
    <xf numFmtId="3" fontId="1" fillId="0" borderId="0" xfId="52" applyNumberFormat="1">
      <alignment/>
      <protection/>
    </xf>
    <xf numFmtId="0" fontId="47" fillId="0" borderId="0" xfId="52" applyFont="1" applyProtection="1">
      <alignment/>
      <protection hidden="1"/>
    </xf>
    <xf numFmtId="3" fontId="47" fillId="0" borderId="0" xfId="52" applyNumberFormat="1" applyFont="1" applyProtection="1">
      <alignment/>
      <protection hidden="1"/>
    </xf>
    <xf numFmtId="0" fontId="43" fillId="0" borderId="30" xfId="52" applyNumberFormat="1" applyFont="1" applyFill="1" applyBorder="1" applyAlignment="1" applyProtection="1">
      <alignment horizontal="center" vertical="center"/>
      <protection hidden="1"/>
    </xf>
    <xf numFmtId="0" fontId="43" fillId="0" borderId="31" xfId="53" applyNumberFormat="1" applyFont="1" applyFill="1" applyBorder="1" applyAlignment="1" applyProtection="1">
      <alignment horizontal="center" vertical="center"/>
      <protection hidden="1"/>
    </xf>
    <xf numFmtId="0" fontId="43" fillId="0" borderId="32" xfId="53" applyNumberFormat="1" applyFont="1" applyFill="1" applyBorder="1" applyAlignment="1" applyProtection="1">
      <alignment horizontal="center" vertical="center"/>
      <protection hidden="1"/>
    </xf>
    <xf numFmtId="0" fontId="43" fillId="0" borderId="33" xfId="53" applyNumberFormat="1" applyFont="1" applyFill="1" applyBorder="1" applyAlignment="1" applyProtection="1">
      <alignment horizontal="center" vertical="center"/>
      <protection hidden="1"/>
    </xf>
    <xf numFmtId="0" fontId="43" fillId="0" borderId="34" xfId="53" applyNumberFormat="1" applyFont="1" applyFill="1" applyBorder="1" applyAlignment="1" applyProtection="1">
      <alignment horizontal="center" vertical="center"/>
      <protection hidden="1"/>
    </xf>
    <xf numFmtId="0" fontId="1" fillId="0" borderId="0" xfId="52" applyNumberFormat="1" applyFont="1" applyFill="1" applyBorder="1" applyAlignment="1" applyProtection="1">
      <alignment/>
      <protection hidden="1"/>
    </xf>
    <xf numFmtId="0" fontId="45" fillId="0" borderId="35" xfId="52" applyNumberFormat="1" applyFont="1" applyFill="1" applyBorder="1" applyAlignment="1" applyProtection="1">
      <alignment horizontal="center" vertical="center"/>
      <protection hidden="1"/>
    </xf>
    <xf numFmtId="0" fontId="45" fillId="0" borderId="36" xfId="53" applyNumberFormat="1" applyFont="1" applyFill="1" applyBorder="1" applyAlignment="1" applyProtection="1">
      <alignment horizontal="center" vertical="center"/>
      <protection hidden="1"/>
    </xf>
    <xf numFmtId="0" fontId="45" fillId="0" borderId="37" xfId="53" applyNumberFormat="1" applyFont="1" applyFill="1" applyBorder="1" applyAlignment="1" applyProtection="1">
      <alignment horizontal="center" vertical="center"/>
      <protection hidden="1"/>
    </xf>
    <xf numFmtId="0" fontId="45" fillId="0" borderId="38" xfId="53" applyNumberFormat="1" applyFont="1" applyFill="1" applyBorder="1" applyAlignment="1" applyProtection="1">
      <alignment horizontal="center" vertical="center"/>
      <protection hidden="1"/>
    </xf>
    <xf numFmtId="0" fontId="45" fillId="0" borderId="17" xfId="53" applyNumberFormat="1" applyFont="1" applyFill="1" applyBorder="1" applyAlignment="1" applyProtection="1">
      <alignment horizontal="center" vertical="center"/>
      <protection hidden="1"/>
    </xf>
    <xf numFmtId="0" fontId="47" fillId="0" borderId="0" xfId="52" applyFont="1" applyBorder="1" applyProtection="1">
      <alignment/>
      <protection hidden="1"/>
    </xf>
    <xf numFmtId="176" fontId="45" fillId="0" borderId="39" xfId="52" applyNumberFormat="1" applyFont="1" applyFill="1" applyBorder="1" applyAlignment="1" applyProtection="1">
      <alignment horizontal="right"/>
      <protection hidden="1"/>
    </xf>
    <xf numFmtId="3" fontId="1" fillId="0" borderId="40" xfId="52" applyNumberFormat="1" applyFont="1" applyFill="1" applyBorder="1" applyAlignment="1" applyProtection="1">
      <alignment/>
      <protection hidden="1"/>
    </xf>
    <xf numFmtId="3" fontId="1" fillId="0" borderId="41" xfId="52" applyNumberFormat="1" applyFont="1" applyFill="1" applyBorder="1" applyAlignment="1" applyProtection="1">
      <alignment/>
      <protection hidden="1"/>
    </xf>
    <xf numFmtId="3" fontId="1" fillId="0" borderId="42" xfId="52" applyNumberFormat="1" applyFont="1" applyFill="1" applyBorder="1" applyAlignment="1" applyProtection="1">
      <alignment/>
      <protection hidden="1"/>
    </xf>
    <xf numFmtId="3" fontId="1" fillId="0" borderId="43" xfId="52" applyNumberFormat="1" applyFont="1" applyFill="1" applyBorder="1" applyAlignment="1" applyProtection="1">
      <alignment/>
      <protection hidden="1"/>
    </xf>
    <xf numFmtId="176" fontId="45" fillId="0" borderId="19" xfId="52" applyNumberFormat="1" applyFont="1" applyFill="1" applyBorder="1" applyAlignment="1" applyProtection="1">
      <alignment wrapText="1"/>
      <protection hidden="1"/>
    </xf>
    <xf numFmtId="176" fontId="45" fillId="0" borderId="23" xfId="52" applyNumberFormat="1" applyFont="1" applyFill="1" applyBorder="1" applyAlignment="1" applyProtection="1">
      <alignment wrapText="1"/>
      <protection hidden="1"/>
    </xf>
    <xf numFmtId="176" fontId="45" fillId="0" borderId="44" xfId="52" applyNumberFormat="1" applyFont="1" applyFill="1" applyBorder="1" applyAlignment="1" applyProtection="1">
      <alignment horizontal="right"/>
      <protection hidden="1"/>
    </xf>
    <xf numFmtId="3" fontId="1" fillId="0" borderId="19" xfId="52" applyNumberFormat="1" applyFont="1" applyFill="1" applyBorder="1" applyAlignment="1" applyProtection="1">
      <alignment/>
      <protection hidden="1"/>
    </xf>
    <xf numFmtId="3" fontId="1" fillId="0" borderId="25" xfId="52" applyNumberFormat="1" applyFont="1" applyFill="1" applyBorder="1" applyAlignment="1" applyProtection="1">
      <alignment/>
      <protection hidden="1"/>
    </xf>
    <xf numFmtId="3" fontId="1" fillId="0" borderId="45" xfId="52" applyNumberFormat="1" applyFont="1" applyFill="1" applyBorder="1" applyAlignment="1" applyProtection="1">
      <alignment/>
      <protection hidden="1"/>
    </xf>
    <xf numFmtId="3" fontId="1" fillId="0" borderId="46" xfId="52" applyNumberFormat="1" applyFont="1" applyFill="1" applyBorder="1" applyAlignment="1" applyProtection="1">
      <alignment/>
      <protection hidden="1"/>
    </xf>
    <xf numFmtId="176" fontId="45" fillId="0" borderId="25" xfId="52" applyNumberFormat="1" applyFont="1" applyFill="1" applyBorder="1" applyAlignment="1" applyProtection="1">
      <alignment wrapText="1"/>
      <protection hidden="1"/>
    </xf>
    <xf numFmtId="3" fontId="1" fillId="0" borderId="10" xfId="52" applyNumberFormat="1" applyFont="1" applyFill="1" applyBorder="1" applyAlignment="1" applyProtection="1">
      <alignment/>
      <protection hidden="1"/>
    </xf>
    <xf numFmtId="3" fontId="1" fillId="0" borderId="13" xfId="52" applyNumberFormat="1" applyFont="1" applyFill="1" applyBorder="1" applyAlignment="1" applyProtection="1">
      <alignment/>
      <protection hidden="1"/>
    </xf>
    <xf numFmtId="3" fontId="1" fillId="0" borderId="47" xfId="52" applyNumberFormat="1" applyFont="1" applyFill="1" applyBorder="1" applyAlignment="1" applyProtection="1">
      <alignment/>
      <protection hidden="1"/>
    </xf>
    <xf numFmtId="3" fontId="1" fillId="0" borderId="14" xfId="52" applyNumberFormat="1" applyFont="1" applyFill="1" applyBorder="1" applyAlignment="1" applyProtection="1">
      <alignment/>
      <protection hidden="1"/>
    </xf>
    <xf numFmtId="0" fontId="33" fillId="0" borderId="48" xfId="52" applyNumberFormat="1" applyFont="1" applyFill="1" applyBorder="1" applyAlignment="1" applyProtection="1">
      <alignment/>
      <protection hidden="1"/>
    </xf>
    <xf numFmtId="0" fontId="33" fillId="0" borderId="28" xfId="52" applyNumberFormat="1" applyFont="1" applyFill="1" applyBorder="1" applyAlignment="1" applyProtection="1">
      <alignment/>
      <protection hidden="1"/>
    </xf>
    <xf numFmtId="0" fontId="33" fillId="0" borderId="26" xfId="52" applyNumberFormat="1" applyFont="1" applyFill="1" applyBorder="1" applyAlignment="1" applyProtection="1">
      <alignment/>
      <protection hidden="1"/>
    </xf>
    <xf numFmtId="0" fontId="33" fillId="0" borderId="27" xfId="52" applyNumberFormat="1" applyFont="1" applyFill="1" applyBorder="1" applyAlignment="1" applyProtection="1">
      <alignment horizontal="right"/>
      <protection hidden="1"/>
    </xf>
    <xf numFmtId="3" fontId="33" fillId="0" borderId="49" xfId="52" applyNumberFormat="1" applyFont="1" applyFill="1" applyBorder="1" applyAlignment="1" applyProtection="1">
      <alignment/>
      <protection hidden="1"/>
    </xf>
    <xf numFmtId="3" fontId="33" fillId="0" borderId="50" xfId="52" applyNumberFormat="1" applyFont="1" applyFill="1" applyBorder="1" applyAlignment="1" applyProtection="1">
      <alignment/>
      <protection hidden="1"/>
    </xf>
    <xf numFmtId="0" fontId="45" fillId="0" borderId="0" xfId="52" applyFont="1" applyFill="1" applyAlignment="1" applyProtection="1">
      <alignment/>
      <protection hidden="1"/>
    </xf>
    <xf numFmtId="0" fontId="43" fillId="20" borderId="51" xfId="52" applyNumberFormat="1" applyFont="1" applyFill="1" applyBorder="1" applyAlignment="1" applyProtection="1">
      <alignment horizontal="left"/>
      <protection hidden="1"/>
    </xf>
    <xf numFmtId="0" fontId="43" fillId="20" borderId="35" xfId="52" applyNumberFormat="1" applyFont="1" applyFill="1" applyBorder="1" applyAlignment="1" applyProtection="1">
      <alignment horizontal="left"/>
      <protection hidden="1"/>
    </xf>
    <xf numFmtId="0" fontId="43" fillId="20" borderId="17" xfId="52" applyNumberFormat="1" applyFont="1" applyFill="1" applyBorder="1" applyAlignment="1" applyProtection="1">
      <alignment horizontal="left"/>
      <protection hidden="1"/>
    </xf>
    <xf numFmtId="3" fontId="33" fillId="20" borderId="29" xfId="52" applyNumberFormat="1" applyFont="1" applyFill="1" applyBorder="1" applyAlignment="1" applyProtection="1">
      <alignment/>
      <protection hidden="1"/>
    </xf>
    <xf numFmtId="3" fontId="33" fillId="20" borderId="37" xfId="52" applyNumberFormat="1" applyFont="1" applyFill="1" applyBorder="1" applyAlignment="1" applyProtection="1">
      <alignment/>
      <protection hidden="1"/>
    </xf>
    <xf numFmtId="3" fontId="33" fillId="20" borderId="38" xfId="52" applyNumberFormat="1" applyFont="1" applyFill="1" applyBorder="1" applyAlignment="1" applyProtection="1">
      <alignment/>
      <protection hidden="1"/>
    </xf>
    <xf numFmtId="3" fontId="33" fillId="20" borderId="17" xfId="52" applyNumberFormat="1" applyFont="1" applyFill="1" applyBorder="1" applyAlignment="1" applyProtection="1">
      <alignment/>
      <protection hidden="1"/>
    </xf>
    <xf numFmtId="0" fontId="45" fillId="0" borderId="0" xfId="52" applyNumberFormat="1" applyFont="1" applyFill="1" applyBorder="1" applyAlignment="1" applyProtection="1">
      <alignment/>
      <protection hidden="1"/>
    </xf>
    <xf numFmtId="3" fontId="48" fillId="0" borderId="0" xfId="52" applyNumberFormat="1" applyFont="1">
      <alignment/>
      <protection/>
    </xf>
    <xf numFmtId="0" fontId="49" fillId="0" borderId="0" xfId="0" applyFont="1" applyAlignment="1">
      <alignment/>
    </xf>
    <xf numFmtId="0" fontId="43" fillId="0" borderId="52" xfId="53" applyNumberFormat="1" applyFont="1" applyFill="1" applyBorder="1" applyAlignment="1" applyProtection="1">
      <alignment horizontal="center" vertical="center"/>
      <protection hidden="1"/>
    </xf>
    <xf numFmtId="0" fontId="43" fillId="0" borderId="53" xfId="53" applyNumberFormat="1" applyFont="1" applyFill="1" applyBorder="1" applyAlignment="1" applyProtection="1">
      <alignment horizontal="center" vertical="center"/>
      <protection hidden="1"/>
    </xf>
    <xf numFmtId="0" fontId="43" fillId="0" borderId="21" xfId="53" applyNumberFormat="1" applyFont="1" applyFill="1" applyBorder="1" applyAlignment="1" applyProtection="1">
      <alignment horizontal="center" vertical="center"/>
      <protection hidden="1"/>
    </xf>
    <xf numFmtId="0" fontId="43" fillId="0" borderId="22" xfId="53" applyNumberFormat="1" applyFont="1" applyFill="1" applyBorder="1" applyAlignment="1" applyProtection="1">
      <alignment horizontal="center" vertical="center"/>
      <protection hidden="1"/>
    </xf>
    <xf numFmtId="0" fontId="43" fillId="0" borderId="20" xfId="53" applyNumberFormat="1" applyFont="1" applyFill="1" applyBorder="1" applyAlignment="1" applyProtection="1">
      <alignment horizontal="center" vertical="center"/>
      <protection hidden="1"/>
    </xf>
    <xf numFmtId="0" fontId="49" fillId="0" borderId="0" xfId="0" applyFont="1" applyAlignment="1">
      <alignment vertical="center"/>
    </xf>
    <xf numFmtId="0" fontId="0" fillId="0" borderId="0" xfId="0" applyAlignment="1">
      <alignment vertical="center"/>
    </xf>
    <xf numFmtId="0" fontId="45" fillId="0" borderId="54" xfId="53" applyNumberFormat="1" applyFont="1" applyFill="1" applyBorder="1" applyAlignment="1" applyProtection="1">
      <alignment horizontal="center" vertical="center"/>
      <protection hidden="1"/>
    </xf>
    <xf numFmtId="0" fontId="45" fillId="0" borderId="55" xfId="53" applyNumberFormat="1" applyFont="1" applyFill="1" applyBorder="1" applyAlignment="1" applyProtection="1">
      <alignment horizontal="center" vertical="center"/>
      <protection hidden="1"/>
    </xf>
    <xf numFmtId="0" fontId="45" fillId="0" borderId="27" xfId="53" applyNumberFormat="1" applyFont="1" applyFill="1" applyBorder="1" applyAlignment="1" applyProtection="1">
      <alignment horizontal="center" vertical="center"/>
      <protection hidden="1"/>
    </xf>
    <xf numFmtId="0" fontId="45" fillId="0" borderId="28" xfId="53" applyNumberFormat="1" applyFont="1" applyFill="1" applyBorder="1" applyAlignment="1" applyProtection="1">
      <alignment horizontal="center" vertical="center"/>
      <protection hidden="1"/>
    </xf>
    <xf numFmtId="0" fontId="45" fillId="0" borderId="26" xfId="53" applyNumberFormat="1" applyFont="1" applyFill="1" applyBorder="1" applyAlignment="1" applyProtection="1">
      <alignment horizontal="center" vertical="center"/>
      <protection hidden="1"/>
    </xf>
    <xf numFmtId="0" fontId="0" fillId="0" borderId="0" xfId="0" applyFont="1" applyAlignment="1">
      <alignment vertical="center"/>
    </xf>
    <xf numFmtId="0" fontId="45" fillId="20" borderId="52" xfId="0" applyFont="1" applyFill="1" applyBorder="1" applyAlignment="1">
      <alignment horizontal="left" wrapText="1"/>
    </xf>
    <xf numFmtId="0" fontId="45" fillId="20" borderId="53" xfId="0" applyFont="1" applyFill="1" applyBorder="1" applyAlignment="1">
      <alignment horizontal="center" wrapText="1"/>
    </xf>
    <xf numFmtId="3" fontId="1" fillId="20" borderId="21" xfId="0" applyNumberFormat="1" applyFont="1" applyFill="1" applyBorder="1" applyAlignment="1">
      <alignment horizontal="center"/>
    </xf>
    <xf numFmtId="3" fontId="1" fillId="20" borderId="22" xfId="0" applyNumberFormat="1" applyFont="1" applyFill="1" applyBorder="1" applyAlignment="1">
      <alignment horizontal="center"/>
    </xf>
    <xf numFmtId="3" fontId="1" fillId="20" borderId="20" xfId="0" applyNumberFormat="1" applyFont="1" applyFill="1" applyBorder="1" applyAlignment="1">
      <alignment horizontal="center"/>
    </xf>
    <xf numFmtId="3" fontId="1" fillId="20" borderId="53" xfId="0" applyNumberFormat="1" applyFont="1" applyFill="1" applyBorder="1" applyAlignment="1">
      <alignment horizontal="center" wrapText="1"/>
    </xf>
    <xf numFmtId="3" fontId="49" fillId="0" borderId="0" xfId="0" applyNumberFormat="1" applyFont="1" applyAlignment="1">
      <alignment/>
    </xf>
    <xf numFmtId="3" fontId="50" fillId="0" borderId="0" xfId="0" applyNumberFormat="1" applyFont="1" applyAlignment="1">
      <alignment/>
    </xf>
    <xf numFmtId="0" fontId="1" fillId="0" borderId="18" xfId="53" applyFont="1" applyFill="1" applyBorder="1">
      <alignment/>
      <protection/>
    </xf>
    <xf numFmtId="0" fontId="1" fillId="0" borderId="18" xfId="54" applyFont="1" applyFill="1" applyBorder="1">
      <alignment/>
      <protection/>
    </xf>
    <xf numFmtId="0" fontId="31" fillId="0" borderId="34" xfId="53" applyFont="1" applyFill="1" applyBorder="1" applyAlignment="1">
      <alignment horizontal="center" vertical="center"/>
      <protection/>
    </xf>
    <xf numFmtId="0" fontId="31" fillId="0" borderId="34" xfId="53" applyNumberFormat="1" applyFont="1" applyFill="1" applyBorder="1" applyAlignment="1" applyProtection="1">
      <alignment horizontal="center" vertical="center"/>
      <protection hidden="1"/>
    </xf>
    <xf numFmtId="172" fontId="44" fillId="0" borderId="34" xfId="53" applyNumberFormat="1" applyFont="1" applyFill="1" applyBorder="1" applyAlignment="1" applyProtection="1">
      <alignment horizontal="center" wrapText="1"/>
      <protection hidden="1"/>
    </xf>
    <xf numFmtId="4" fontId="43" fillId="0" borderId="34" xfId="53" applyNumberFormat="1" applyFont="1" applyFill="1" applyBorder="1" applyAlignment="1" applyProtection="1">
      <alignment horizontal="center" vertical="center"/>
      <protection hidden="1"/>
    </xf>
    <xf numFmtId="174" fontId="43" fillId="0" borderId="34" xfId="53" applyNumberFormat="1" applyFont="1" applyFill="1" applyBorder="1" applyAlignment="1" applyProtection="1">
      <alignment horizontal="center" vertical="center"/>
      <protection hidden="1"/>
    </xf>
    <xf numFmtId="173" fontId="43" fillId="0" borderId="34" xfId="53" applyNumberFormat="1" applyFont="1" applyFill="1" applyBorder="1" applyAlignment="1" applyProtection="1">
      <alignment horizontal="center" vertical="center"/>
      <protection hidden="1"/>
    </xf>
    <xf numFmtId="4" fontId="1" fillId="0" borderId="15" xfId="54" applyNumberFormat="1" applyFont="1" applyFill="1" applyBorder="1" applyAlignment="1" applyProtection="1">
      <alignment horizontal="center" vertical="center" wrapText="1"/>
      <protection hidden="1"/>
    </xf>
    <xf numFmtId="4" fontId="1" fillId="0" borderId="15" xfId="54" applyNumberFormat="1" applyFont="1" applyFill="1" applyBorder="1" applyAlignment="1" applyProtection="1">
      <alignment horizontal="left" vertical="center" wrapText="1" indent="3"/>
      <protection hidden="1"/>
    </xf>
    <xf numFmtId="173" fontId="1" fillId="0" borderId="15" xfId="54" applyNumberFormat="1" applyFont="1" applyFill="1" applyBorder="1" applyAlignment="1" applyProtection="1">
      <alignment horizontal="center" vertical="center" wrapText="1"/>
      <protection hidden="1"/>
    </xf>
    <xf numFmtId="49" fontId="30" fillId="0" borderId="56" xfId="53" applyNumberFormat="1" applyFont="1" applyFill="1" applyBorder="1" applyAlignment="1">
      <alignment horizontal="center" vertical="center" wrapText="1"/>
      <protection/>
    </xf>
    <xf numFmtId="49" fontId="30" fillId="0" borderId="56" xfId="53" applyNumberFormat="1" applyFont="1" applyFill="1" applyBorder="1" applyAlignment="1" applyProtection="1">
      <alignment horizontal="center" vertical="center" wrapText="1"/>
      <protection hidden="1"/>
    </xf>
    <xf numFmtId="49" fontId="45" fillId="0" borderId="56" xfId="53" applyNumberFormat="1" applyFont="1" applyFill="1" applyBorder="1" applyAlignment="1" applyProtection="1">
      <alignment horizontal="center" vertical="center" wrapText="1"/>
      <protection hidden="1"/>
    </xf>
    <xf numFmtId="49" fontId="41" fillId="0" borderId="56" xfId="53" applyNumberFormat="1" applyFont="1" applyFill="1" applyBorder="1" applyAlignment="1" applyProtection="1">
      <alignment horizontal="center" wrapText="1"/>
      <protection hidden="1"/>
    </xf>
    <xf numFmtId="4" fontId="45" fillId="0" borderId="56" xfId="53" applyNumberFormat="1" applyFont="1" applyFill="1" applyBorder="1" applyAlignment="1" applyProtection="1">
      <alignment horizontal="center"/>
      <protection hidden="1"/>
    </xf>
    <xf numFmtId="175" fontId="45" fillId="0" borderId="56" xfId="53" applyNumberFormat="1" applyFont="1" applyFill="1" applyBorder="1" applyAlignment="1" applyProtection="1">
      <alignment horizontal="center"/>
      <protection hidden="1"/>
    </xf>
    <xf numFmtId="173" fontId="45" fillId="0" borderId="56" xfId="53" applyNumberFormat="1" applyFont="1" applyFill="1" applyBorder="1" applyAlignment="1" applyProtection="1">
      <alignment horizontal="center"/>
      <protection hidden="1"/>
    </xf>
    <xf numFmtId="0" fontId="44" fillId="24" borderId="56" xfId="0" applyFont="1" applyFill="1" applyBorder="1" applyAlignment="1">
      <alignment vertical="top" wrapText="1"/>
    </xf>
    <xf numFmtId="49" fontId="31" fillId="0" borderId="56" xfId="0" applyNumberFormat="1" applyFont="1" applyFill="1" applyBorder="1" applyAlignment="1">
      <alignment horizontal="center" wrapText="1"/>
    </xf>
    <xf numFmtId="176" fontId="30" fillId="0" borderId="56" xfId="54" applyNumberFormat="1" applyFont="1" applyFill="1" applyBorder="1" applyAlignment="1" applyProtection="1">
      <alignment/>
      <protection hidden="1"/>
    </xf>
    <xf numFmtId="172" fontId="44" fillId="0" borderId="56" xfId="0" applyNumberFormat="1" applyFont="1" applyFill="1" applyBorder="1" applyAlignment="1">
      <alignment horizontal="center" wrapText="1"/>
    </xf>
    <xf numFmtId="4" fontId="1" fillId="0" borderId="56" xfId="54" applyNumberFormat="1" applyFont="1" applyFill="1" applyBorder="1" applyAlignment="1" applyProtection="1">
      <alignment horizontal="center" vertical="center" wrapText="1"/>
      <protection hidden="1"/>
    </xf>
    <xf numFmtId="173" fontId="1" fillId="0" borderId="56" xfId="54" applyNumberFormat="1" applyFont="1" applyFill="1" applyBorder="1" applyAlignment="1" applyProtection="1">
      <alignment horizontal="center" vertical="center" wrapText="1"/>
      <protection hidden="1"/>
    </xf>
    <xf numFmtId="49" fontId="30" fillId="0" borderId="56" xfId="0" applyNumberFormat="1" applyFont="1" applyFill="1" applyBorder="1" applyAlignment="1">
      <alignment wrapText="1"/>
    </xf>
    <xf numFmtId="49" fontId="30" fillId="0" borderId="56" xfId="0" applyNumberFormat="1" applyFont="1" applyFill="1" applyBorder="1" applyAlignment="1">
      <alignment horizontal="center" wrapText="1"/>
    </xf>
    <xf numFmtId="172" fontId="41" fillId="0" borderId="56" xfId="0" applyNumberFormat="1" applyFont="1" applyFill="1" applyBorder="1" applyAlignment="1">
      <alignment horizontal="center" wrapText="1"/>
    </xf>
    <xf numFmtId="49" fontId="30" fillId="0" borderId="56" xfId="0" applyNumberFormat="1" applyFont="1" applyFill="1" applyBorder="1" applyAlignment="1">
      <alignment horizontal="left" wrapText="1"/>
    </xf>
    <xf numFmtId="0" fontId="30" fillId="0" borderId="56" xfId="0" applyFont="1" applyFill="1" applyBorder="1" applyAlignment="1">
      <alignment/>
    </xf>
    <xf numFmtId="176" fontId="31" fillId="0" borderId="56" xfId="54" applyNumberFormat="1" applyFont="1" applyFill="1" applyBorder="1" applyAlignment="1" applyProtection="1">
      <alignment/>
      <protection hidden="1"/>
    </xf>
    <xf numFmtId="172" fontId="31" fillId="0" borderId="56" xfId="0" applyNumberFormat="1" applyFont="1" applyFill="1" applyBorder="1" applyAlignment="1">
      <alignment horizontal="center" wrapText="1"/>
    </xf>
    <xf numFmtId="4" fontId="41" fillId="25" borderId="56" xfId="0" applyNumberFormat="1" applyFont="1" applyFill="1" applyBorder="1" applyAlignment="1">
      <alignment horizontal="center" wrapText="1"/>
    </xf>
    <xf numFmtId="4" fontId="1" fillId="0" borderId="56" xfId="54" applyNumberFormat="1" applyFont="1" applyFill="1" applyBorder="1" applyAlignment="1" applyProtection="1">
      <alignment horizontal="left" vertical="center" wrapText="1" indent="3"/>
      <protection hidden="1"/>
    </xf>
    <xf numFmtId="0" fontId="30" fillId="0" borderId="56" xfId="0" applyFont="1" applyBorder="1" applyAlignment="1">
      <alignment wrapText="1"/>
    </xf>
    <xf numFmtId="172" fontId="30" fillId="0" borderId="56" xfId="0" applyNumberFormat="1" applyFont="1" applyFill="1" applyBorder="1" applyAlignment="1">
      <alignment horizontal="center" wrapText="1"/>
    </xf>
    <xf numFmtId="4" fontId="1" fillId="0" borderId="56" xfId="54" applyNumberFormat="1" applyFont="1" applyFill="1" applyBorder="1" applyAlignment="1" applyProtection="1">
      <alignment horizontal="left" vertical="center" wrapText="1" indent="2"/>
      <protection hidden="1"/>
    </xf>
    <xf numFmtId="0" fontId="37" fillId="0" borderId="56" xfId="0" applyFont="1" applyBorder="1" applyAlignment="1">
      <alignment horizontal="justify" wrapText="1"/>
    </xf>
    <xf numFmtId="0" fontId="30" fillId="0" borderId="56" xfId="0" applyFont="1" applyBorder="1" applyAlignment="1">
      <alignment horizontal="justify" wrapText="1"/>
    </xf>
    <xf numFmtId="0" fontId="30" fillId="0" borderId="17" xfId="54" applyFont="1" applyFill="1" applyBorder="1" applyAlignment="1">
      <alignment horizontal="left" wrapText="1"/>
      <protection/>
    </xf>
    <xf numFmtId="0" fontId="30" fillId="0" borderId="17" xfId="54" applyFont="1" applyFill="1" applyBorder="1" applyAlignment="1">
      <alignment horizontal="center" wrapText="1"/>
      <protection/>
    </xf>
    <xf numFmtId="49" fontId="30" fillId="0" borderId="17" xfId="53" applyNumberFormat="1" applyFont="1" applyFill="1" applyBorder="1" applyAlignment="1" applyProtection="1">
      <alignment horizontal="right" vertical="center" wrapText="1"/>
      <protection hidden="1"/>
    </xf>
    <xf numFmtId="49" fontId="31" fillId="0" borderId="17" xfId="53" applyNumberFormat="1" applyFont="1" applyFill="1" applyBorder="1" applyAlignment="1" applyProtection="1">
      <alignment horizontal="center" vertical="center" wrapText="1"/>
      <protection hidden="1"/>
    </xf>
    <xf numFmtId="0" fontId="30" fillId="0" borderId="17" xfId="54" applyFont="1" applyFill="1" applyBorder="1" applyAlignment="1">
      <alignment horizontal="center"/>
      <protection/>
    </xf>
    <xf numFmtId="49" fontId="31" fillId="0" borderId="17" xfId="0" applyNumberFormat="1" applyFont="1" applyFill="1" applyBorder="1" applyAlignment="1">
      <alignment wrapText="1"/>
    </xf>
    <xf numFmtId="0" fontId="31" fillId="0" borderId="56" xfId="0" applyFont="1" applyFill="1" applyBorder="1" applyAlignment="1">
      <alignment horizontal="left" wrapText="1"/>
    </xf>
    <xf numFmtId="49" fontId="31" fillId="0" borderId="15" xfId="0" applyNumberFormat="1" applyFont="1" applyFill="1" applyBorder="1" applyAlignment="1">
      <alignment wrapText="1"/>
    </xf>
    <xf numFmtId="49" fontId="31" fillId="0" borderId="15" xfId="0" applyNumberFormat="1" applyFont="1" applyFill="1" applyBorder="1" applyAlignment="1">
      <alignment horizontal="center" wrapText="1"/>
    </xf>
    <xf numFmtId="176" fontId="31" fillId="0" borderId="15" xfId="54" applyNumberFormat="1" applyFont="1" applyFill="1" applyBorder="1" applyAlignment="1" applyProtection="1">
      <alignment/>
      <protection hidden="1"/>
    </xf>
    <xf numFmtId="172" fontId="31" fillId="0" borderId="15" xfId="0" applyNumberFormat="1" applyFont="1" applyFill="1" applyBorder="1" applyAlignment="1">
      <alignment horizontal="center" wrapText="1"/>
    </xf>
    <xf numFmtId="0" fontId="30" fillId="0" borderId="56" xfId="0" applyFont="1" applyFill="1" applyBorder="1" applyAlignment="1">
      <alignment horizontal="left" wrapText="1"/>
    </xf>
    <xf numFmtId="0" fontId="19" fillId="0" borderId="0" xfId="0" applyFont="1" applyBorder="1" applyAlignment="1">
      <alignment horizontal="right" vertical="top"/>
    </xf>
    <xf numFmtId="0" fontId="20" fillId="0" borderId="0" xfId="0" applyFont="1" applyBorder="1" applyAlignment="1">
      <alignment horizontal="center"/>
    </xf>
    <xf numFmtId="0" fontId="40" fillId="20" borderId="17" xfId="0" applyFont="1" applyFill="1" applyBorder="1" applyAlignment="1">
      <alignment horizontal="left" wrapText="1"/>
    </xf>
    <xf numFmtId="3" fontId="21" fillId="0" borderId="0" xfId="0" applyNumberFormat="1" applyFont="1" applyBorder="1" applyAlignment="1">
      <alignment horizontal="right"/>
    </xf>
    <xf numFmtId="0" fontId="26" fillId="0" borderId="0" xfId="0" applyFont="1" applyBorder="1" applyAlignment="1">
      <alignment horizontal="center"/>
    </xf>
    <xf numFmtId="0" fontId="27" fillId="0" borderId="0" xfId="0" applyFont="1" applyBorder="1" applyAlignment="1">
      <alignment horizontal="center"/>
    </xf>
    <xf numFmtId="0" fontId="28" fillId="0" borderId="57"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52" xfId="0" applyFont="1" applyBorder="1" applyAlignment="1">
      <alignment horizontal="center" vertical="center" wrapText="1"/>
    </xf>
    <xf numFmtId="0" fontId="1" fillId="0" borderId="58" xfId="54" applyNumberFormat="1" applyFont="1" applyFill="1" applyBorder="1" applyAlignment="1">
      <alignment/>
      <protection/>
    </xf>
    <xf numFmtId="0" fontId="30" fillId="0" borderId="17" xfId="53" applyFont="1" applyFill="1" applyBorder="1" applyAlignment="1">
      <alignment/>
      <protection/>
    </xf>
    <xf numFmtId="49" fontId="42" fillId="0" borderId="17" xfId="53" applyNumberFormat="1" applyFont="1" applyFill="1" applyBorder="1" applyAlignment="1" applyProtection="1">
      <alignment horizontal="center" vertical="center" wrapText="1"/>
      <protection hidden="1"/>
    </xf>
    <xf numFmtId="0" fontId="42" fillId="0" borderId="17" xfId="53" applyNumberFormat="1" applyFont="1" applyFill="1" applyBorder="1" applyAlignment="1" applyProtection="1">
      <alignment horizontal="right" wrapText="1"/>
      <protection hidden="1"/>
    </xf>
    <xf numFmtId="0" fontId="41" fillId="0" borderId="30" xfId="54" applyFont="1" applyFill="1" applyBorder="1" applyAlignment="1">
      <alignment horizontal="left" wrapText="1"/>
      <protection/>
    </xf>
    <xf numFmtId="0" fontId="0" fillId="0" borderId="30" xfId="0" applyBorder="1" applyAlignment="1">
      <alignment wrapText="1"/>
    </xf>
    <xf numFmtId="0" fontId="0" fillId="0" borderId="0" xfId="0" applyAlignment="1">
      <alignment wrapText="1"/>
    </xf>
    <xf numFmtId="0" fontId="44" fillId="0" borderId="17" xfId="53" applyNumberFormat="1" applyFont="1" applyFill="1" applyBorder="1" applyAlignment="1" applyProtection="1">
      <alignment/>
      <protection hidden="1"/>
    </xf>
    <xf numFmtId="0" fontId="41" fillId="0" borderId="51" xfId="53" applyNumberFormat="1" applyFont="1" applyFill="1" applyBorder="1" applyAlignment="1" applyProtection="1">
      <alignment horizontal="left" wrapText="1"/>
      <protection hidden="1"/>
    </xf>
    <xf numFmtId="0" fontId="41" fillId="0" borderId="35" xfId="53" applyNumberFormat="1" applyFont="1" applyFill="1" applyBorder="1" applyAlignment="1" applyProtection="1">
      <alignment horizontal="left" wrapText="1"/>
      <protection hidden="1"/>
    </xf>
    <xf numFmtId="0" fontId="41" fillId="0" borderId="18" xfId="53" applyNumberFormat="1" applyFont="1" applyFill="1" applyBorder="1" applyAlignment="1" applyProtection="1">
      <alignment horizontal="left" wrapText="1"/>
      <protection hidden="1"/>
    </xf>
    <xf numFmtId="0" fontId="41" fillId="0" borderId="17" xfId="53" applyNumberFormat="1" applyFont="1" applyFill="1" applyBorder="1" applyAlignment="1" applyProtection="1">
      <alignment/>
      <protection hidden="1"/>
    </xf>
    <xf numFmtId="0" fontId="41" fillId="0" borderId="59" xfId="53" applyNumberFormat="1" applyFont="1" applyFill="1" applyBorder="1" applyAlignment="1" applyProtection="1">
      <alignment wrapText="1"/>
      <protection hidden="1"/>
    </xf>
    <xf numFmtId="0" fontId="41" fillId="0" borderId="30" xfId="53" applyNumberFormat="1" applyFont="1" applyFill="1" applyBorder="1" applyAlignment="1" applyProtection="1">
      <alignment wrapText="1"/>
      <protection hidden="1"/>
    </xf>
    <xf numFmtId="0" fontId="41" fillId="0" borderId="60" xfId="53" applyNumberFormat="1" applyFont="1" applyFill="1" applyBorder="1" applyAlignment="1" applyProtection="1">
      <alignment wrapText="1"/>
      <protection hidden="1"/>
    </xf>
    <xf numFmtId="0" fontId="41" fillId="0" borderId="61" xfId="53" applyNumberFormat="1" applyFont="1" applyFill="1" applyBorder="1" applyAlignment="1" applyProtection="1">
      <alignment wrapText="1"/>
      <protection hidden="1"/>
    </xf>
    <xf numFmtId="0" fontId="41" fillId="0" borderId="58" xfId="53" applyNumberFormat="1" applyFont="1" applyFill="1" applyBorder="1" applyAlignment="1" applyProtection="1">
      <alignment wrapText="1"/>
      <protection hidden="1"/>
    </xf>
    <xf numFmtId="0" fontId="41" fillId="0" borderId="16" xfId="53" applyNumberFormat="1" applyFont="1" applyFill="1" applyBorder="1" applyAlignment="1" applyProtection="1">
      <alignment wrapText="1"/>
      <protection hidden="1"/>
    </xf>
    <xf numFmtId="176" fontId="45" fillId="0" borderId="23" xfId="52" applyNumberFormat="1" applyFont="1" applyFill="1" applyBorder="1" applyAlignment="1" applyProtection="1">
      <alignment wrapText="1"/>
      <protection hidden="1"/>
    </xf>
    <xf numFmtId="0" fontId="33" fillId="0" borderId="0" xfId="52" applyFont="1" applyBorder="1" applyAlignment="1">
      <alignment horizontal="center"/>
      <protection/>
    </xf>
    <xf numFmtId="0" fontId="43" fillId="0" borderId="34" xfId="52" applyNumberFormat="1" applyFont="1" applyFill="1" applyBorder="1" applyAlignment="1" applyProtection="1">
      <alignment horizontal="center" vertical="center"/>
      <protection hidden="1"/>
    </xf>
    <xf numFmtId="0" fontId="45" fillId="0" borderId="17" xfId="52" applyNumberFormat="1" applyFont="1" applyFill="1" applyBorder="1" applyAlignment="1" applyProtection="1">
      <alignment horizontal="center" vertical="center"/>
      <protection hidden="1"/>
    </xf>
    <xf numFmtId="176" fontId="45" fillId="0" borderId="43" xfId="52" applyNumberFormat="1" applyFont="1" applyFill="1" applyBorder="1" applyAlignment="1" applyProtection="1">
      <alignment wrapText="1"/>
      <protection hidden="1"/>
    </xf>
    <xf numFmtId="176" fontId="45" fillId="0" borderId="46" xfId="52" applyNumberFormat="1" applyFont="1" applyFill="1" applyBorder="1" applyAlignment="1" applyProtection="1">
      <alignment wrapText="1"/>
      <protection hidden="1"/>
    </xf>
    <xf numFmtId="0" fontId="29" fillId="20" borderId="52" xfId="0" applyFont="1" applyFill="1" applyBorder="1" applyAlignment="1">
      <alignment horizontal="left" wrapText="1"/>
    </xf>
    <xf numFmtId="0" fontId="0" fillId="0" borderId="58" xfId="0" applyFont="1" applyBorder="1" applyAlignment="1">
      <alignment horizontal="right"/>
    </xf>
    <xf numFmtId="0" fontId="45" fillId="0" borderId="46" xfId="0" applyFont="1" applyBorder="1" applyAlignment="1">
      <alignment horizontal="left" wrapText="1"/>
    </xf>
    <xf numFmtId="0" fontId="45" fillId="0" borderId="62" xfId="0" applyFont="1" applyBorder="1" applyAlignment="1">
      <alignment horizontal="center" wrapText="1"/>
    </xf>
    <xf numFmtId="3" fontId="1" fillId="0" borderId="24" xfId="0" applyNumberFormat="1" applyFont="1" applyBorder="1" applyAlignment="1">
      <alignment horizontal="center"/>
    </xf>
    <xf numFmtId="3" fontId="1" fillId="0" borderId="25" xfId="0" applyNumberFormat="1" applyFont="1" applyBorder="1" applyAlignment="1">
      <alignment horizontal="center"/>
    </xf>
    <xf numFmtId="3" fontId="1" fillId="0" borderId="23" xfId="0" applyNumberFormat="1" applyFont="1" applyBorder="1" applyAlignment="1">
      <alignment horizontal="center"/>
    </xf>
    <xf numFmtId="3" fontId="1" fillId="0" borderId="62" xfId="0" applyNumberFormat="1" applyFont="1" applyBorder="1" applyAlignment="1">
      <alignment horizontal="center" wrapText="1"/>
    </xf>
    <xf numFmtId="3" fontId="1" fillId="0" borderId="20" xfId="0" applyNumberFormat="1" applyFont="1" applyBorder="1" applyAlignment="1">
      <alignment horizontal="center"/>
    </xf>
    <xf numFmtId="3" fontId="1" fillId="20" borderId="63" xfId="0" applyNumberFormat="1" applyFont="1" applyFill="1" applyBorder="1" applyAlignment="1">
      <alignment horizontal="center" wrapText="1"/>
    </xf>
    <xf numFmtId="3" fontId="1" fillId="20" borderId="53" xfId="0" applyNumberFormat="1" applyFont="1" applyFill="1" applyBorder="1" applyAlignment="1">
      <alignment horizontal="center" wrapText="1"/>
    </xf>
    <xf numFmtId="0" fontId="45" fillId="20" borderId="53" xfId="0" applyFont="1" applyFill="1" applyBorder="1" applyAlignment="1">
      <alignment horizontal="center" wrapText="1"/>
    </xf>
    <xf numFmtId="3" fontId="1" fillId="20" borderId="64" xfId="0" applyNumberFormat="1" applyFont="1" applyFill="1" applyBorder="1" applyAlignment="1">
      <alignment horizontal="center" wrapText="1"/>
    </xf>
    <xf numFmtId="3" fontId="1" fillId="20" borderId="32" xfId="0" applyNumberFormat="1" applyFont="1" applyFill="1" applyBorder="1" applyAlignment="1">
      <alignment horizontal="center" wrapText="1"/>
    </xf>
    <xf numFmtId="3" fontId="1" fillId="0" borderId="57" xfId="0" applyNumberFormat="1" applyFont="1" applyBorder="1" applyAlignment="1">
      <alignment horizontal="center"/>
    </xf>
    <xf numFmtId="3" fontId="1" fillId="0" borderId="22" xfId="0" applyNumberFormat="1" applyFont="1" applyBorder="1" applyAlignment="1">
      <alignment horizontal="center"/>
    </xf>
    <xf numFmtId="0" fontId="45" fillId="0" borderId="14" xfId="0" applyFont="1" applyBorder="1" applyAlignment="1">
      <alignment horizontal="left" wrapText="1"/>
    </xf>
    <xf numFmtId="3" fontId="1" fillId="0" borderId="62" xfId="0" applyNumberFormat="1" applyFont="1" applyBorder="1" applyAlignment="1">
      <alignment horizontal="center"/>
    </xf>
    <xf numFmtId="3" fontId="1" fillId="0" borderId="19" xfId="0" applyNumberFormat="1" applyFont="1" applyBorder="1" applyAlignment="1">
      <alignment horizontal="right"/>
    </xf>
    <xf numFmtId="3" fontId="1" fillId="0" borderId="25" xfId="0" applyNumberFormat="1" applyFont="1" applyBorder="1" applyAlignment="1">
      <alignment horizontal="right"/>
    </xf>
    <xf numFmtId="3" fontId="1" fillId="0" borderId="23" xfId="0" applyNumberFormat="1" applyFont="1" applyBorder="1" applyAlignment="1">
      <alignment horizontal="right"/>
    </xf>
    <xf numFmtId="0" fontId="29" fillId="0" borderId="46" xfId="0" applyFont="1" applyBorder="1" applyAlignment="1">
      <alignment horizontal="left" wrapText="1"/>
    </xf>
    <xf numFmtId="3" fontId="1" fillId="20" borderId="20" xfId="0" applyNumberFormat="1" applyFont="1" applyFill="1" applyBorder="1" applyAlignment="1">
      <alignment horizontal="center" wrapText="1"/>
    </xf>
    <xf numFmtId="3" fontId="1" fillId="0" borderId="11" xfId="0" applyNumberFormat="1" applyFont="1" applyBorder="1" applyAlignment="1">
      <alignment horizontal="center"/>
    </xf>
    <xf numFmtId="3" fontId="1" fillId="0" borderId="65" xfId="0" applyNumberFormat="1" applyFont="1" applyBorder="1" applyAlignment="1">
      <alignment horizontal="center" wrapText="1"/>
    </xf>
    <xf numFmtId="3" fontId="1" fillId="0" borderId="19" xfId="0" applyNumberFormat="1" applyFont="1" applyBorder="1" applyAlignment="1">
      <alignment horizontal="center"/>
    </xf>
    <xf numFmtId="0" fontId="45" fillId="0" borderId="65" xfId="0" applyFont="1" applyBorder="1" applyAlignment="1">
      <alignment horizontal="center" wrapText="1"/>
    </xf>
    <xf numFmtId="3" fontId="1" fillId="0" borderId="10" xfId="0" applyNumberFormat="1" applyFont="1" applyBorder="1" applyAlignment="1">
      <alignment horizontal="center"/>
    </xf>
    <xf numFmtId="3" fontId="1" fillId="0" borderId="13" xfId="0" applyNumberFormat="1" applyFont="1" applyBorder="1" applyAlignment="1">
      <alignment horizontal="center"/>
    </xf>
    <xf numFmtId="3" fontId="1" fillId="20" borderId="21" xfId="0" applyNumberFormat="1" applyFont="1" applyFill="1" applyBorder="1" applyAlignment="1">
      <alignment horizontal="center" wrapText="1"/>
    </xf>
    <xf numFmtId="3" fontId="1" fillId="20" borderId="22" xfId="0" applyNumberFormat="1" applyFont="1" applyFill="1" applyBorder="1" applyAlignment="1">
      <alignment horizontal="center" wrapText="1"/>
    </xf>
    <xf numFmtId="3" fontId="1" fillId="0" borderId="12" xfId="0" applyNumberFormat="1" applyFont="1" applyBorder="1" applyAlignment="1">
      <alignment horizontal="center"/>
    </xf>
    <xf numFmtId="0" fontId="45" fillId="20" borderId="52" xfId="0" applyFont="1" applyFill="1" applyBorder="1" applyAlignment="1">
      <alignment horizontal="left" wrapText="1"/>
    </xf>
    <xf numFmtId="3" fontId="33" fillId="20" borderId="18" xfId="0" applyNumberFormat="1" applyFont="1" applyFill="1" applyBorder="1" applyAlignment="1">
      <alignment horizontal="center" wrapText="1"/>
    </xf>
    <xf numFmtId="0" fontId="43" fillId="20" borderId="17" xfId="0" applyFont="1" applyFill="1" applyBorder="1" applyAlignment="1">
      <alignment horizontal="left" wrapText="1"/>
    </xf>
    <xf numFmtId="0" fontId="43" fillId="20" borderId="18" xfId="0" applyFont="1" applyFill="1" applyBorder="1" applyAlignment="1">
      <alignment horizontal="right" wrapText="1"/>
    </xf>
    <xf numFmtId="3" fontId="33" fillId="20" borderId="29" xfId="0" applyNumberFormat="1" applyFont="1" applyFill="1" applyBorder="1" applyAlignment="1">
      <alignment horizontal="center" wrapText="1"/>
    </xf>
    <xf numFmtId="3" fontId="33" fillId="20" borderId="37" xfId="0" applyNumberFormat="1" applyFont="1" applyFill="1" applyBorder="1" applyAlignment="1">
      <alignment horizontal="center" wrapText="1"/>
    </xf>
    <xf numFmtId="3" fontId="33" fillId="20" borderId="66" xfId="0" applyNumberFormat="1" applyFont="1"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1" xfId="52"/>
    <cellStyle name="Обычный_Tmp2" xfId="53"/>
    <cellStyle name="Обычный_Tmp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
  <sheetViews>
    <sheetView showZeros="0" view="pageBreakPreview" zoomScaleSheetLayoutView="100" zoomScalePageLayoutView="0" workbookViewId="0" topLeftCell="A1">
      <selection activeCell="G1" sqref="G1"/>
    </sheetView>
  </sheetViews>
  <sheetFormatPr defaultColWidth="9.00390625" defaultRowHeight="12.75"/>
  <sheetData>
    <row r="1" spans="7:9" ht="179.25" customHeight="1">
      <c r="G1" s="220" t="s">
        <v>0</v>
      </c>
      <c r="H1" s="220"/>
      <c r="I1" s="220"/>
    </row>
    <row r="2" spans="1:9" ht="31.5" customHeight="1">
      <c r="A2" s="221" t="s">
        <v>1</v>
      </c>
      <c r="B2" s="221"/>
      <c r="C2" s="221"/>
      <c r="D2" s="221"/>
      <c r="E2" s="221"/>
      <c r="F2" s="221"/>
      <c r="G2" s="221"/>
      <c r="H2" s="221"/>
      <c r="I2" s="221"/>
    </row>
    <row r="3" spans="1:9" ht="31.5" customHeight="1">
      <c r="A3" s="221" t="s">
        <v>2</v>
      </c>
      <c r="B3" s="221"/>
      <c r="C3" s="221"/>
      <c r="D3" s="221"/>
      <c r="E3" s="221"/>
      <c r="F3" s="221"/>
      <c r="G3" s="221"/>
      <c r="H3" s="221"/>
      <c r="I3" s="221"/>
    </row>
  </sheetData>
  <sheetProtection selectLockedCells="1" selectUnlockedCells="1"/>
  <mergeCells count="3">
    <mergeCell ref="G1:I1"/>
    <mergeCell ref="A2:I2"/>
    <mergeCell ref="A3:I3"/>
  </mergeCells>
  <printOptions/>
  <pageMargins left="0.9840277777777777" right="0.7875"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79"/>
  <sheetViews>
    <sheetView showZeros="0" view="pageBreakPreview" zoomScaleSheetLayoutView="100" zoomScalePageLayoutView="0" workbookViewId="0" topLeftCell="A26">
      <selection activeCell="B73" sqref="B73"/>
    </sheetView>
  </sheetViews>
  <sheetFormatPr defaultColWidth="9.00390625" defaultRowHeight="12.75" outlineLevelRow="1"/>
  <cols>
    <col min="1" max="1" width="21.75390625" style="1" customWidth="1"/>
    <col min="2" max="2" width="37.25390625" style="1" customWidth="1"/>
    <col min="3" max="6" width="11.125" style="1" customWidth="1"/>
    <col min="7" max="7" width="11.125" style="0" customWidth="1"/>
  </cols>
  <sheetData>
    <row r="1" spans="4:7" ht="15" outlineLevel="1">
      <c r="D1" s="2" t="s">
        <v>3</v>
      </c>
      <c r="F1" s="2"/>
      <c r="G1" s="2"/>
    </row>
    <row r="2" spans="4:7" s="1" customFormat="1" ht="27.75" customHeight="1" outlineLevel="1">
      <c r="D2" s="223" t="s">
        <v>4</v>
      </c>
      <c r="E2" s="223"/>
      <c r="F2" s="3"/>
      <c r="G2" s="3"/>
    </row>
    <row r="3" spans="4:7" s="1" customFormat="1" ht="15.75" customHeight="1" outlineLevel="1">
      <c r="D3" s="223" t="s">
        <v>5</v>
      </c>
      <c r="E3" s="223"/>
      <c r="F3" s="3"/>
      <c r="G3" s="3"/>
    </row>
    <row r="4" spans="4:7" s="1" customFormat="1" ht="15.75" customHeight="1" outlineLevel="1">
      <c r="D4" s="3"/>
      <c r="F4" s="3"/>
      <c r="G4" s="3"/>
    </row>
    <row r="5" spans="5:7" ht="15" outlineLevel="1">
      <c r="E5" s="2"/>
      <c r="F5" s="2"/>
      <c r="G5" s="2"/>
    </row>
    <row r="6" spans="4:7" ht="18" outlineLevel="1">
      <c r="D6" s="4"/>
      <c r="F6" s="4"/>
      <c r="G6" s="4"/>
    </row>
    <row r="7" spans="4:7" ht="15.75" customHeight="1" outlineLevel="1">
      <c r="D7" s="5"/>
      <c r="F7" s="6"/>
      <c r="G7" s="6"/>
    </row>
    <row r="8" ht="14.25" outlineLevel="1"/>
    <row r="9" ht="15">
      <c r="A9" s="7"/>
    </row>
    <row r="11" spans="1:7" ht="15.75">
      <c r="A11" s="224" t="s">
        <v>6</v>
      </c>
      <c r="B11" s="224"/>
      <c r="C11" s="224"/>
      <c r="D11" s="224"/>
      <c r="E11" s="224"/>
      <c r="F11" s="224"/>
      <c r="G11" s="224"/>
    </row>
    <row r="12" spans="1:7" ht="15.75">
      <c r="A12" s="224" t="s">
        <v>7</v>
      </c>
      <c r="B12" s="224"/>
      <c r="C12" s="224"/>
      <c r="D12" s="224"/>
      <c r="E12" s="224"/>
      <c r="F12" s="224"/>
      <c r="G12" s="224"/>
    </row>
    <row r="14" spans="1:7" ht="12.75">
      <c r="A14" s="225" t="s">
        <v>8</v>
      </c>
      <c r="B14" s="225"/>
      <c r="C14" s="225"/>
      <c r="D14" s="225"/>
      <c r="E14" s="225"/>
      <c r="F14" s="225"/>
      <c r="G14" s="225"/>
    </row>
    <row r="15" ht="14.25">
      <c r="G15" t="s">
        <v>9</v>
      </c>
    </row>
    <row r="16" spans="1:7" ht="50.25" customHeight="1">
      <c r="A16" s="226" t="s">
        <v>10</v>
      </c>
      <c r="B16" s="227" t="s">
        <v>11</v>
      </c>
      <c r="C16" s="228" t="s">
        <v>12</v>
      </c>
      <c r="D16" s="229" t="s">
        <v>13</v>
      </c>
      <c r="E16" s="229" t="s">
        <v>14</v>
      </c>
      <c r="F16" s="227" t="s">
        <v>15</v>
      </c>
      <c r="G16" s="230" t="s">
        <v>16</v>
      </c>
    </row>
    <row r="17" spans="1:7" ht="11.25" customHeight="1">
      <c r="A17" s="226"/>
      <c r="B17" s="227"/>
      <c r="C17" s="228"/>
      <c r="D17" s="229"/>
      <c r="E17" s="229"/>
      <c r="F17" s="227" t="s">
        <v>17</v>
      </c>
      <c r="G17" s="230"/>
    </row>
    <row r="18" spans="1:7" s="13" customFormat="1" ht="18.75" customHeight="1">
      <c r="A18" s="8">
        <v>1</v>
      </c>
      <c r="B18" s="9">
        <v>2</v>
      </c>
      <c r="C18" s="10">
        <v>3</v>
      </c>
      <c r="D18" s="11">
        <v>4</v>
      </c>
      <c r="E18" s="11">
        <v>5</v>
      </c>
      <c r="F18" s="9">
        <v>6</v>
      </c>
      <c r="G18" s="12">
        <v>7</v>
      </c>
    </row>
    <row r="19" spans="1:7" ht="18" customHeight="1">
      <c r="A19" s="14" t="s">
        <v>18</v>
      </c>
      <c r="B19" s="15" t="s">
        <v>19</v>
      </c>
      <c r="C19" s="16">
        <f>SUM(C20+C27+C30+C38+C43+C54+C56+C60+C69)</f>
        <v>2393</v>
      </c>
      <c r="D19" s="16">
        <f>SUM(D20+D27+D30+D38+D43+D54+D56+D60+D69)</f>
        <v>2685</v>
      </c>
      <c r="E19" s="16">
        <f>SUM(E20+E27+E30+E38+E43+E54+E56+E60+E69)</f>
        <v>3738</v>
      </c>
      <c r="F19" s="16">
        <f>SUM(F20+F27+F30+F38+F43+F54+F56+F60+F69)</f>
        <v>3847</v>
      </c>
      <c r="G19" s="17">
        <f aca="true" t="shared" si="0" ref="G19:G50">SUM(C19:F19)</f>
        <v>12663</v>
      </c>
    </row>
    <row r="20" spans="1:7" ht="18" customHeight="1">
      <c r="A20" s="18" t="s">
        <v>20</v>
      </c>
      <c r="B20" s="19" t="s">
        <v>21</v>
      </c>
      <c r="C20" s="20">
        <f>SUM(C21)</f>
        <v>984</v>
      </c>
      <c r="D20" s="20">
        <f>SUM(D21)</f>
        <v>1161</v>
      </c>
      <c r="E20" s="20">
        <f>SUM(E21)</f>
        <v>1506</v>
      </c>
      <c r="F20" s="20">
        <f>SUM(F21)</f>
        <v>1611</v>
      </c>
      <c r="G20" s="17">
        <f t="shared" si="0"/>
        <v>5262</v>
      </c>
    </row>
    <row r="21" spans="1:7" ht="18" customHeight="1">
      <c r="A21" s="18" t="s">
        <v>22</v>
      </c>
      <c r="B21" s="21" t="s">
        <v>23</v>
      </c>
      <c r="C21" s="20">
        <f>SUM(C22+C23+C26)</f>
        <v>984</v>
      </c>
      <c r="D21" s="20">
        <f>SUM(D22+D23+D26)</f>
        <v>1161</v>
      </c>
      <c r="E21" s="20">
        <f>SUM(E22+E23+E26)</f>
        <v>1506</v>
      </c>
      <c r="F21" s="20">
        <f>SUM(F22+F23+F26)</f>
        <v>1611</v>
      </c>
      <c r="G21" s="17">
        <f t="shared" si="0"/>
        <v>5262</v>
      </c>
    </row>
    <row r="22" spans="1:7" ht="43.5" customHeight="1">
      <c r="A22" s="18" t="s">
        <v>24</v>
      </c>
      <c r="B22" s="21" t="s">
        <v>25</v>
      </c>
      <c r="C22" s="20">
        <v>0</v>
      </c>
      <c r="D22" s="20">
        <v>15</v>
      </c>
      <c r="E22" s="20">
        <v>15</v>
      </c>
      <c r="F22" s="20">
        <v>15</v>
      </c>
      <c r="G22" s="17">
        <f t="shared" si="0"/>
        <v>45</v>
      </c>
    </row>
    <row r="23" spans="1:7" ht="58.5" customHeight="1">
      <c r="A23" s="18" t="s">
        <v>26</v>
      </c>
      <c r="B23" s="21" t="s">
        <v>27</v>
      </c>
      <c r="C23" s="22">
        <f>SUM(C24:C25)</f>
        <v>984</v>
      </c>
      <c r="D23" s="22">
        <f>SUM(D24:D25)</f>
        <v>1146</v>
      </c>
      <c r="E23" s="22">
        <f>SUM(E24:E25)</f>
        <v>1491</v>
      </c>
      <c r="F23" s="22">
        <f>SUM(F24:F25)</f>
        <v>1593</v>
      </c>
      <c r="G23" s="17">
        <f t="shared" si="0"/>
        <v>5214</v>
      </c>
    </row>
    <row r="24" spans="1:7" ht="131.25" customHeight="1">
      <c r="A24" s="18" t="s">
        <v>28</v>
      </c>
      <c r="B24" s="21" t="s">
        <v>29</v>
      </c>
      <c r="C24" s="23">
        <v>978</v>
      </c>
      <c r="D24" s="23">
        <v>1140</v>
      </c>
      <c r="E24" s="23">
        <v>1482</v>
      </c>
      <c r="F24" s="23">
        <v>1584</v>
      </c>
      <c r="G24" s="17">
        <f t="shared" si="0"/>
        <v>5184</v>
      </c>
    </row>
    <row r="25" spans="1:7" ht="115.5" customHeight="1">
      <c r="A25" s="18" t="s">
        <v>30</v>
      </c>
      <c r="B25" s="21" t="s">
        <v>31</v>
      </c>
      <c r="C25" s="23">
        <v>6</v>
      </c>
      <c r="D25" s="23">
        <v>6</v>
      </c>
      <c r="E25" s="23">
        <v>9</v>
      </c>
      <c r="F25" s="23">
        <v>9</v>
      </c>
      <c r="G25" s="17">
        <f t="shared" si="0"/>
        <v>30</v>
      </c>
    </row>
    <row r="26" spans="1:7" ht="211.5" customHeight="1">
      <c r="A26" s="18" t="s">
        <v>32</v>
      </c>
      <c r="B26" s="24" t="s">
        <v>33</v>
      </c>
      <c r="C26" s="23">
        <v>0</v>
      </c>
      <c r="D26" s="23">
        <v>0</v>
      </c>
      <c r="E26" s="23">
        <v>0</v>
      </c>
      <c r="F26" s="23">
        <v>3</v>
      </c>
      <c r="G26" s="17">
        <f t="shared" si="0"/>
        <v>3</v>
      </c>
    </row>
    <row r="27" spans="1:7" ht="18" customHeight="1">
      <c r="A27" s="18" t="s">
        <v>34</v>
      </c>
      <c r="B27" s="19" t="s">
        <v>35</v>
      </c>
      <c r="C27" s="20">
        <f>SUM(C28+C29)</f>
        <v>549</v>
      </c>
      <c r="D27" s="20">
        <f>SUM(D28+D29)</f>
        <v>549</v>
      </c>
      <c r="E27" s="20">
        <f>SUM(E28+E29)</f>
        <v>577</v>
      </c>
      <c r="F27" s="20">
        <f>SUM(F28+F29)</f>
        <v>582</v>
      </c>
      <c r="G27" s="17">
        <f t="shared" si="0"/>
        <v>2257</v>
      </c>
    </row>
    <row r="28" spans="1:7" ht="32.25" customHeight="1">
      <c r="A28" s="18" t="s">
        <v>36</v>
      </c>
      <c r="B28" s="21" t="s">
        <v>37</v>
      </c>
      <c r="C28" s="23">
        <v>549</v>
      </c>
      <c r="D28" s="23">
        <v>549</v>
      </c>
      <c r="E28" s="23">
        <v>549</v>
      </c>
      <c r="F28" s="23">
        <v>550</v>
      </c>
      <c r="G28" s="17">
        <f t="shared" si="0"/>
        <v>2197</v>
      </c>
    </row>
    <row r="29" spans="1:7" ht="18" customHeight="1">
      <c r="A29" s="18" t="s">
        <v>38</v>
      </c>
      <c r="B29" s="21" t="s">
        <v>39</v>
      </c>
      <c r="C29" s="23">
        <v>0</v>
      </c>
      <c r="D29" s="23">
        <v>0</v>
      </c>
      <c r="E29" s="23">
        <v>28</v>
      </c>
      <c r="F29" s="23">
        <v>32</v>
      </c>
      <c r="G29" s="17">
        <f t="shared" si="0"/>
        <v>60</v>
      </c>
    </row>
    <row r="30" spans="1:7" ht="18" customHeight="1">
      <c r="A30" s="18" t="s">
        <v>40</v>
      </c>
      <c r="B30" s="19" t="s">
        <v>41</v>
      </c>
      <c r="C30" s="25">
        <f>SUM(C31+C32+C35+C36+C37)</f>
        <v>56</v>
      </c>
      <c r="D30" s="25">
        <f>SUM(D31+D32+D35+D36+D37)</f>
        <v>71</v>
      </c>
      <c r="E30" s="25">
        <f>SUM(E31+E32+E35+E36+E37)</f>
        <v>357</v>
      </c>
      <c r="F30" s="25">
        <f>SUM(F31+F32+F35+F36+F37)</f>
        <v>214</v>
      </c>
      <c r="G30" s="17">
        <f t="shared" si="0"/>
        <v>698</v>
      </c>
    </row>
    <row r="31" spans="1:7" ht="12.75" customHeight="1" hidden="1">
      <c r="A31" s="18" t="s">
        <v>42</v>
      </c>
      <c r="B31" s="19" t="s">
        <v>43</v>
      </c>
      <c r="C31" s="23">
        <v>0</v>
      </c>
      <c r="D31" s="23">
        <v>0</v>
      </c>
      <c r="E31" s="23">
        <v>0</v>
      </c>
      <c r="F31" s="23">
        <v>0</v>
      </c>
      <c r="G31" s="17">
        <f t="shared" si="0"/>
        <v>0</v>
      </c>
    </row>
    <row r="32" spans="1:7" ht="18" customHeight="1">
      <c r="A32" s="18" t="s">
        <v>44</v>
      </c>
      <c r="B32" s="19" t="s">
        <v>45</v>
      </c>
      <c r="C32" s="20">
        <f>SUM(C33:C34)</f>
        <v>34</v>
      </c>
      <c r="D32" s="20">
        <f>SUM(D33:D34)</f>
        <v>49</v>
      </c>
      <c r="E32" s="20">
        <f>SUM(E33:E34)</f>
        <v>334</v>
      </c>
      <c r="F32" s="20">
        <f>SUM(F33:F34)</f>
        <v>191</v>
      </c>
      <c r="G32" s="17">
        <f t="shared" si="0"/>
        <v>608</v>
      </c>
    </row>
    <row r="33" spans="1:7" ht="18" customHeight="1">
      <c r="A33" s="18" t="s">
        <v>46</v>
      </c>
      <c r="B33" s="19" t="s">
        <v>47</v>
      </c>
      <c r="C33" s="23">
        <v>34</v>
      </c>
      <c r="D33" s="23">
        <v>34</v>
      </c>
      <c r="E33" s="23">
        <v>34</v>
      </c>
      <c r="F33" s="23">
        <v>34</v>
      </c>
      <c r="G33" s="17">
        <f t="shared" si="0"/>
        <v>136</v>
      </c>
    </row>
    <row r="34" spans="1:7" ht="18" customHeight="1">
      <c r="A34" s="18" t="s">
        <v>48</v>
      </c>
      <c r="B34" s="19" t="s">
        <v>49</v>
      </c>
      <c r="C34" s="23">
        <v>0</v>
      </c>
      <c r="D34" s="23">
        <v>15</v>
      </c>
      <c r="E34" s="23">
        <v>300</v>
      </c>
      <c r="F34" s="23">
        <v>157</v>
      </c>
      <c r="G34" s="17">
        <f t="shared" si="0"/>
        <v>472</v>
      </c>
    </row>
    <row r="35" spans="1:7" ht="18" customHeight="1">
      <c r="A35" s="18" t="s">
        <v>50</v>
      </c>
      <c r="B35" s="21" t="s">
        <v>51</v>
      </c>
      <c r="C35" s="23">
        <v>22</v>
      </c>
      <c r="D35" s="23">
        <v>22</v>
      </c>
      <c r="E35" s="23">
        <v>23</v>
      </c>
      <c r="F35" s="23">
        <v>23</v>
      </c>
      <c r="G35" s="17">
        <f t="shared" si="0"/>
        <v>90</v>
      </c>
    </row>
    <row r="36" spans="1:7" ht="12.75" customHeight="1" hidden="1">
      <c r="A36" s="18" t="s">
        <v>52</v>
      </c>
      <c r="B36" s="21" t="s">
        <v>53</v>
      </c>
      <c r="C36" s="23"/>
      <c r="D36" s="23"/>
      <c r="E36" s="23"/>
      <c r="F36" s="23"/>
      <c r="G36" s="17">
        <f t="shared" si="0"/>
        <v>0</v>
      </c>
    </row>
    <row r="37" spans="1:7" ht="12.75" customHeight="1" hidden="1">
      <c r="A37" s="18" t="s">
        <v>54</v>
      </c>
      <c r="B37" s="21" t="s">
        <v>55</v>
      </c>
      <c r="C37" s="23"/>
      <c r="D37" s="23"/>
      <c r="E37" s="23"/>
      <c r="F37" s="23"/>
      <c r="G37" s="17">
        <f t="shared" si="0"/>
        <v>0</v>
      </c>
    </row>
    <row r="38" spans="1:7" ht="18" customHeight="1">
      <c r="A38" s="18" t="s">
        <v>56</v>
      </c>
      <c r="B38" s="19" t="s">
        <v>57</v>
      </c>
      <c r="C38" s="25">
        <f>SUM(C39+C41)</f>
        <v>148</v>
      </c>
      <c r="D38" s="25">
        <f>SUM(D39+D41)</f>
        <v>168</v>
      </c>
      <c r="E38" s="25">
        <f>SUM(E39+E41)</f>
        <v>168</v>
      </c>
      <c r="F38" s="25">
        <f>SUM(F39+F41)</f>
        <v>179</v>
      </c>
      <c r="G38" s="17">
        <f t="shared" si="0"/>
        <v>663</v>
      </c>
    </row>
    <row r="39" spans="1:7" ht="42.75" customHeight="1">
      <c r="A39" s="18" t="s">
        <v>58</v>
      </c>
      <c r="B39" s="21" t="s">
        <v>59</v>
      </c>
      <c r="C39" s="20">
        <f>SUM(C40)</f>
        <v>28</v>
      </c>
      <c r="D39" s="20">
        <f>SUM(D40)</f>
        <v>28</v>
      </c>
      <c r="E39" s="20">
        <f>SUM(E40)</f>
        <v>28</v>
      </c>
      <c r="F39" s="20">
        <f>SUM(F40)</f>
        <v>29</v>
      </c>
      <c r="G39" s="17">
        <f t="shared" si="0"/>
        <v>113</v>
      </c>
    </row>
    <row r="40" spans="1:7" ht="65.25" customHeight="1">
      <c r="A40" s="18" t="s">
        <v>60</v>
      </c>
      <c r="B40" s="21" t="s">
        <v>61</v>
      </c>
      <c r="C40" s="23">
        <v>28</v>
      </c>
      <c r="D40" s="23">
        <v>28</v>
      </c>
      <c r="E40" s="23">
        <v>28</v>
      </c>
      <c r="F40" s="23">
        <v>29</v>
      </c>
      <c r="G40" s="17">
        <f t="shared" si="0"/>
        <v>113</v>
      </c>
    </row>
    <row r="41" spans="1:7" ht="53.25" customHeight="1">
      <c r="A41" s="18" t="s">
        <v>62</v>
      </c>
      <c r="B41" s="21" t="s">
        <v>63</v>
      </c>
      <c r="C41" s="20">
        <f>SUM(C42)</f>
        <v>120</v>
      </c>
      <c r="D41" s="20">
        <f>SUM(D42)</f>
        <v>140</v>
      </c>
      <c r="E41" s="20">
        <f>SUM(E42)</f>
        <v>140</v>
      </c>
      <c r="F41" s="20">
        <f>SUM(F42)</f>
        <v>150</v>
      </c>
      <c r="G41" s="17">
        <f t="shared" si="0"/>
        <v>550</v>
      </c>
    </row>
    <row r="42" spans="1:7" ht="63" customHeight="1">
      <c r="A42" s="18" t="s">
        <v>64</v>
      </c>
      <c r="B42" s="21" t="s">
        <v>65</v>
      </c>
      <c r="C42" s="23">
        <v>120</v>
      </c>
      <c r="D42" s="23">
        <v>140</v>
      </c>
      <c r="E42" s="23">
        <v>140</v>
      </c>
      <c r="F42" s="23">
        <v>150</v>
      </c>
      <c r="G42" s="17">
        <f t="shared" si="0"/>
        <v>550</v>
      </c>
    </row>
    <row r="43" spans="1:7" ht="54" customHeight="1">
      <c r="A43" s="18" t="s">
        <v>66</v>
      </c>
      <c r="B43" s="21" t="s">
        <v>67</v>
      </c>
      <c r="C43" s="25">
        <f>SUM(C44+C51)</f>
        <v>100</v>
      </c>
      <c r="D43" s="25">
        <f>SUM(D44+D51)</f>
        <v>160</v>
      </c>
      <c r="E43" s="25">
        <f>SUM(E44+E51)</f>
        <v>566</v>
      </c>
      <c r="F43" s="25">
        <f>SUM(F44+F51)</f>
        <v>606</v>
      </c>
      <c r="G43" s="17">
        <f t="shared" si="0"/>
        <v>1432</v>
      </c>
    </row>
    <row r="44" spans="1:7" ht="45" customHeight="1">
      <c r="A44" s="18" t="s">
        <v>68</v>
      </c>
      <c r="B44" s="21" t="s">
        <v>69</v>
      </c>
      <c r="C44" s="25">
        <f>SUM(C45+C48)</f>
        <v>100</v>
      </c>
      <c r="D44" s="25">
        <f>SUM(D45+D48)</f>
        <v>160</v>
      </c>
      <c r="E44" s="25">
        <f>SUM(E45+E48)</f>
        <v>566</v>
      </c>
      <c r="F44" s="25">
        <f>SUM(F45+F48)</f>
        <v>606</v>
      </c>
      <c r="G44" s="17">
        <f t="shared" si="0"/>
        <v>1432</v>
      </c>
    </row>
    <row r="45" spans="1:7" ht="78" customHeight="1">
      <c r="A45" s="18" t="s">
        <v>70</v>
      </c>
      <c r="B45" s="21" t="s">
        <v>71</v>
      </c>
      <c r="C45" s="25">
        <f aca="true" t="shared" si="1" ref="C45:F46">SUM(C46)</f>
        <v>0</v>
      </c>
      <c r="D45" s="25">
        <f t="shared" si="1"/>
        <v>30</v>
      </c>
      <c r="E45" s="25">
        <f t="shared" si="1"/>
        <v>416</v>
      </c>
      <c r="F45" s="25">
        <f t="shared" si="1"/>
        <v>436</v>
      </c>
      <c r="G45" s="17">
        <f t="shared" si="0"/>
        <v>882</v>
      </c>
    </row>
    <row r="46" spans="1:7" ht="82.5" customHeight="1">
      <c r="A46" s="18" t="s">
        <v>72</v>
      </c>
      <c r="B46" s="21" t="s">
        <v>73</v>
      </c>
      <c r="C46" s="25">
        <f t="shared" si="1"/>
        <v>0</v>
      </c>
      <c r="D46" s="25">
        <f t="shared" si="1"/>
        <v>30</v>
      </c>
      <c r="E46" s="25">
        <f t="shared" si="1"/>
        <v>416</v>
      </c>
      <c r="F46" s="25">
        <f t="shared" si="1"/>
        <v>436</v>
      </c>
      <c r="G46" s="17">
        <f t="shared" si="0"/>
        <v>882</v>
      </c>
    </row>
    <row r="47" spans="1:7" ht="92.25" customHeight="1">
      <c r="A47" s="18" t="s">
        <v>74</v>
      </c>
      <c r="B47" s="21" t="s">
        <v>75</v>
      </c>
      <c r="C47" s="25">
        <v>0</v>
      </c>
      <c r="D47" s="25">
        <v>30</v>
      </c>
      <c r="E47" s="25">
        <v>416</v>
      </c>
      <c r="F47" s="25">
        <v>436</v>
      </c>
      <c r="G47" s="17">
        <f t="shared" si="0"/>
        <v>882</v>
      </c>
    </row>
    <row r="48" spans="1:7" ht="116.25" customHeight="1">
      <c r="A48" s="18" t="s">
        <v>76</v>
      </c>
      <c r="B48" s="21" t="s">
        <v>77</v>
      </c>
      <c r="C48" s="25">
        <f>SUM(C49:C50)</f>
        <v>100</v>
      </c>
      <c r="D48" s="25">
        <f>SUM(D49:D50)</f>
        <v>130</v>
      </c>
      <c r="E48" s="25">
        <f>SUM(E49:E50)</f>
        <v>150</v>
      </c>
      <c r="F48" s="25">
        <f>SUM(F49:F50)</f>
        <v>170</v>
      </c>
      <c r="G48" s="17">
        <f t="shared" si="0"/>
        <v>550</v>
      </c>
    </row>
    <row r="49" spans="1:7" ht="82.5" customHeight="1">
      <c r="A49" s="14" t="s">
        <v>78</v>
      </c>
      <c r="B49" s="26" t="s">
        <v>79</v>
      </c>
      <c r="C49" s="23">
        <v>100</v>
      </c>
      <c r="D49" s="23">
        <v>130</v>
      </c>
      <c r="E49" s="23">
        <v>150</v>
      </c>
      <c r="F49" s="23">
        <v>170</v>
      </c>
      <c r="G49" s="17">
        <f t="shared" si="0"/>
        <v>550</v>
      </c>
    </row>
    <row r="50" spans="1:7" ht="66" customHeight="1">
      <c r="A50" s="14" t="s">
        <v>80</v>
      </c>
      <c r="B50" s="26" t="s">
        <v>81</v>
      </c>
      <c r="C50" s="25"/>
      <c r="D50" s="25"/>
      <c r="E50" s="25"/>
      <c r="F50" s="25"/>
      <c r="G50" s="17">
        <f t="shared" si="0"/>
        <v>0</v>
      </c>
    </row>
    <row r="51" spans="1:7" ht="33" customHeight="1">
      <c r="A51" s="14" t="s">
        <v>82</v>
      </c>
      <c r="B51" s="21" t="s">
        <v>83</v>
      </c>
      <c r="C51" s="20">
        <f aca="true" t="shared" si="2" ref="C51:F52">SUM(C52)</f>
        <v>0</v>
      </c>
      <c r="D51" s="20">
        <f t="shared" si="2"/>
        <v>0</v>
      </c>
      <c r="E51" s="20">
        <f t="shared" si="2"/>
        <v>0</v>
      </c>
      <c r="F51" s="20">
        <f t="shared" si="2"/>
        <v>0</v>
      </c>
      <c r="G51" s="17">
        <f aca="true" t="shared" si="3" ref="G51:G79">SUM(C51:F51)</f>
        <v>0</v>
      </c>
    </row>
    <row r="52" spans="1:7" ht="54" customHeight="1">
      <c r="A52" s="14" t="s">
        <v>84</v>
      </c>
      <c r="B52" s="21" t="s">
        <v>85</v>
      </c>
      <c r="C52" s="20">
        <f t="shared" si="2"/>
        <v>0</v>
      </c>
      <c r="D52" s="20">
        <f t="shared" si="2"/>
        <v>0</v>
      </c>
      <c r="E52" s="20">
        <f t="shared" si="2"/>
        <v>0</v>
      </c>
      <c r="F52" s="20">
        <f t="shared" si="2"/>
        <v>0</v>
      </c>
      <c r="G52" s="17">
        <f t="shared" si="3"/>
        <v>0</v>
      </c>
    </row>
    <row r="53" spans="1:7" ht="54" customHeight="1">
      <c r="A53" s="14" t="s">
        <v>86</v>
      </c>
      <c r="B53" s="26" t="s">
        <v>87</v>
      </c>
      <c r="C53" s="23"/>
      <c r="D53" s="23"/>
      <c r="E53" s="23"/>
      <c r="F53" s="23"/>
      <c r="G53" s="17">
        <f t="shared" si="3"/>
        <v>0</v>
      </c>
    </row>
    <row r="54" spans="1:7" ht="30" customHeight="1">
      <c r="A54" s="14" t="s">
        <v>88</v>
      </c>
      <c r="B54" s="26" t="s">
        <v>89</v>
      </c>
      <c r="C54" s="25">
        <f>SUM(C55)</f>
        <v>0</v>
      </c>
      <c r="D54" s="25">
        <f>SUM(D55)</f>
        <v>0</v>
      </c>
      <c r="E54" s="25">
        <f>SUM(E55)</f>
        <v>15</v>
      </c>
      <c r="F54" s="25">
        <f>SUM(F55)</f>
        <v>15</v>
      </c>
      <c r="G54" s="17">
        <f t="shared" si="3"/>
        <v>30</v>
      </c>
    </row>
    <row r="55" spans="1:7" ht="32.25" customHeight="1">
      <c r="A55" s="14" t="s">
        <v>90</v>
      </c>
      <c r="B55" s="26" t="s">
        <v>91</v>
      </c>
      <c r="C55" s="23">
        <v>0</v>
      </c>
      <c r="D55" s="23">
        <v>0</v>
      </c>
      <c r="E55" s="23">
        <v>15</v>
      </c>
      <c r="F55" s="23">
        <v>15</v>
      </c>
      <c r="G55" s="17">
        <f t="shared" si="3"/>
        <v>30</v>
      </c>
    </row>
    <row r="56" spans="1:7" ht="43.5" customHeight="1">
      <c r="A56" s="27" t="s">
        <v>92</v>
      </c>
      <c r="B56" s="28" t="s">
        <v>93</v>
      </c>
      <c r="C56" s="29">
        <f>SUM(C57)</f>
        <v>230</v>
      </c>
      <c r="D56" s="29">
        <f>SUM(D57)</f>
        <v>260</v>
      </c>
      <c r="E56" s="29">
        <f>SUM(E57)</f>
        <v>265</v>
      </c>
      <c r="F56" s="29">
        <f>SUM(F57)</f>
        <v>265</v>
      </c>
      <c r="G56" s="17">
        <f t="shared" si="3"/>
        <v>1020</v>
      </c>
    </row>
    <row r="57" spans="1:7" ht="30.75" customHeight="1">
      <c r="A57" s="27" t="s">
        <v>94</v>
      </c>
      <c r="B57" s="28" t="s">
        <v>95</v>
      </c>
      <c r="C57" s="29">
        <f>SUM(C58:C59)</f>
        <v>230</v>
      </c>
      <c r="D57" s="29">
        <f>SUM(D58:D59)</f>
        <v>260</v>
      </c>
      <c r="E57" s="29">
        <f>SUM(E58:E59)</f>
        <v>265</v>
      </c>
      <c r="F57" s="29">
        <f>SUM(F58:F59)</f>
        <v>265</v>
      </c>
      <c r="G57" s="17">
        <f t="shared" si="3"/>
        <v>1020</v>
      </c>
    </row>
    <row r="58" spans="1:7" ht="37.5" customHeight="1">
      <c r="A58" s="27" t="s">
        <v>96</v>
      </c>
      <c r="B58" s="28" t="s">
        <v>97</v>
      </c>
      <c r="C58" s="20">
        <v>230</v>
      </c>
      <c r="D58" s="20">
        <v>260</v>
      </c>
      <c r="E58" s="20">
        <v>265</v>
      </c>
      <c r="F58" s="20">
        <v>265</v>
      </c>
      <c r="G58" s="17">
        <f t="shared" si="3"/>
        <v>1020</v>
      </c>
    </row>
    <row r="59" spans="1:7" ht="37.5" customHeight="1">
      <c r="A59" s="27" t="s">
        <v>98</v>
      </c>
      <c r="B59" s="28" t="s">
        <v>99</v>
      </c>
      <c r="C59" s="23"/>
      <c r="D59" s="23"/>
      <c r="E59" s="23"/>
      <c r="F59" s="23"/>
      <c r="G59" s="17">
        <f t="shared" si="3"/>
        <v>0</v>
      </c>
    </row>
    <row r="60" spans="1:7" ht="37.5" customHeight="1">
      <c r="A60" s="27" t="s">
        <v>100</v>
      </c>
      <c r="B60" s="28" t="s">
        <v>101</v>
      </c>
      <c r="C60" s="25">
        <f>SUM(C61:C67)</f>
        <v>105</v>
      </c>
      <c r="D60" s="25">
        <f>SUM(D61:D67)</f>
        <v>146</v>
      </c>
      <c r="E60" s="25">
        <f>SUM(E61:E67)</f>
        <v>159</v>
      </c>
      <c r="F60" s="25">
        <f>SUM(F61:F67)</f>
        <v>154</v>
      </c>
      <c r="G60" s="17">
        <f t="shared" si="3"/>
        <v>564</v>
      </c>
    </row>
    <row r="61" spans="1:7" ht="81" customHeight="1">
      <c r="A61" s="27" t="s">
        <v>102</v>
      </c>
      <c r="B61" s="28" t="s">
        <v>103</v>
      </c>
      <c r="C61" s="25">
        <v>5</v>
      </c>
      <c r="D61" s="25">
        <v>11</v>
      </c>
      <c r="E61" s="25">
        <v>11</v>
      </c>
      <c r="F61" s="25">
        <v>12</v>
      </c>
      <c r="G61" s="17">
        <f t="shared" si="3"/>
        <v>39</v>
      </c>
    </row>
    <row r="62" spans="1:7" ht="82.5" customHeight="1">
      <c r="A62" s="27" t="s">
        <v>104</v>
      </c>
      <c r="B62" s="28" t="s">
        <v>105</v>
      </c>
      <c r="C62" s="25">
        <v>1</v>
      </c>
      <c r="D62" s="25">
        <v>1</v>
      </c>
      <c r="E62" s="25">
        <v>1</v>
      </c>
      <c r="F62" s="25">
        <v>1</v>
      </c>
      <c r="G62" s="17">
        <f t="shared" si="3"/>
        <v>4</v>
      </c>
    </row>
    <row r="63" spans="1:7" ht="32.25" customHeight="1">
      <c r="A63" s="27" t="s">
        <v>106</v>
      </c>
      <c r="B63" s="28" t="s">
        <v>107</v>
      </c>
      <c r="C63" s="23">
        <v>1</v>
      </c>
      <c r="D63" s="23">
        <v>1</v>
      </c>
      <c r="E63" s="23">
        <v>1</v>
      </c>
      <c r="F63" s="23">
        <v>1</v>
      </c>
      <c r="G63" s="17">
        <f t="shared" si="3"/>
        <v>4</v>
      </c>
    </row>
    <row r="64" spans="1:7" ht="32.25" customHeight="1">
      <c r="A64" s="27" t="s">
        <v>108</v>
      </c>
      <c r="B64" s="28" t="s">
        <v>109</v>
      </c>
      <c r="C64" s="23">
        <v>3</v>
      </c>
      <c r="D64" s="23">
        <v>8</v>
      </c>
      <c r="E64" s="23">
        <v>8</v>
      </c>
      <c r="F64" s="23">
        <v>9</v>
      </c>
      <c r="G64" s="17">
        <f t="shared" si="3"/>
        <v>28</v>
      </c>
    </row>
    <row r="65" spans="1:7" ht="71.25" customHeight="1">
      <c r="A65" s="27" t="s">
        <v>110</v>
      </c>
      <c r="B65" s="28" t="s">
        <v>111</v>
      </c>
      <c r="C65" s="23">
        <v>25</v>
      </c>
      <c r="D65" s="23">
        <v>33</v>
      </c>
      <c r="E65" s="23">
        <v>33</v>
      </c>
      <c r="F65" s="23">
        <v>25</v>
      </c>
      <c r="G65" s="17">
        <f t="shared" si="3"/>
        <v>116</v>
      </c>
    </row>
    <row r="66" spans="1:7" ht="42" customHeight="1">
      <c r="A66" s="27" t="s">
        <v>112</v>
      </c>
      <c r="B66" s="28" t="s">
        <v>113</v>
      </c>
      <c r="C66" s="23">
        <v>20</v>
      </c>
      <c r="D66" s="23">
        <v>22</v>
      </c>
      <c r="E66" s="23">
        <v>22</v>
      </c>
      <c r="F66" s="23">
        <v>22</v>
      </c>
      <c r="G66" s="17">
        <f t="shared" si="3"/>
        <v>86</v>
      </c>
    </row>
    <row r="67" spans="1:7" ht="43.5" customHeight="1">
      <c r="A67" s="27" t="s">
        <v>114</v>
      </c>
      <c r="B67" s="30" t="s">
        <v>115</v>
      </c>
      <c r="C67" s="25">
        <f>SUM(C68)</f>
        <v>50</v>
      </c>
      <c r="D67" s="25">
        <f>SUM(D68)</f>
        <v>70</v>
      </c>
      <c r="E67" s="25">
        <f>SUM(E68)</f>
        <v>83</v>
      </c>
      <c r="F67" s="25">
        <f>SUM(F68)</f>
        <v>84</v>
      </c>
      <c r="G67" s="17">
        <f t="shared" si="3"/>
        <v>287</v>
      </c>
    </row>
    <row r="68" spans="1:7" ht="42.75" customHeight="1">
      <c r="A68" s="27" t="s">
        <v>116</v>
      </c>
      <c r="B68" s="30" t="s">
        <v>117</v>
      </c>
      <c r="C68" s="23">
        <v>50</v>
      </c>
      <c r="D68" s="23">
        <v>70</v>
      </c>
      <c r="E68" s="23">
        <v>83</v>
      </c>
      <c r="F68" s="23">
        <v>84</v>
      </c>
      <c r="G68" s="17">
        <f t="shared" si="3"/>
        <v>287</v>
      </c>
    </row>
    <row r="69" spans="1:7" ht="18" customHeight="1">
      <c r="A69" s="27" t="s">
        <v>118</v>
      </c>
      <c r="B69" s="30" t="s">
        <v>119</v>
      </c>
      <c r="C69" s="25">
        <f>SUM(C70+C71)</f>
        <v>221</v>
      </c>
      <c r="D69" s="25">
        <f>SUM(D70+D71)</f>
        <v>170</v>
      </c>
      <c r="E69" s="25">
        <f>SUM(E70+E71)</f>
        <v>125</v>
      </c>
      <c r="F69" s="25">
        <f>SUM(F70+F71)</f>
        <v>221</v>
      </c>
      <c r="G69" s="17">
        <f t="shared" si="3"/>
        <v>737</v>
      </c>
    </row>
    <row r="70" spans="1:7" ht="27" customHeight="1">
      <c r="A70" s="27" t="s">
        <v>120</v>
      </c>
      <c r="B70" s="30" t="s">
        <v>121</v>
      </c>
      <c r="C70" s="23">
        <v>221</v>
      </c>
      <c r="D70" s="23">
        <v>170</v>
      </c>
      <c r="E70" s="23">
        <v>125</v>
      </c>
      <c r="F70" s="23">
        <v>221</v>
      </c>
      <c r="G70" s="17">
        <f t="shared" si="3"/>
        <v>737</v>
      </c>
    </row>
    <row r="71" spans="1:7" ht="27" customHeight="1">
      <c r="A71" s="27" t="s">
        <v>122</v>
      </c>
      <c r="B71" s="30" t="s">
        <v>123</v>
      </c>
      <c r="C71" s="23"/>
      <c r="D71" s="23"/>
      <c r="E71" s="23"/>
      <c r="F71" s="23"/>
      <c r="G71" s="17">
        <f t="shared" si="3"/>
        <v>0</v>
      </c>
    </row>
    <row r="72" spans="1:7" ht="16.5" customHeight="1">
      <c r="A72" s="31" t="s">
        <v>124</v>
      </c>
      <c r="B72" s="32" t="s">
        <v>125</v>
      </c>
      <c r="C72" s="33"/>
      <c r="D72" s="34"/>
      <c r="E72" s="34"/>
      <c r="F72" s="35"/>
      <c r="G72" s="17">
        <f t="shared" si="3"/>
        <v>0</v>
      </c>
    </row>
    <row r="73" spans="1:7" ht="36" customHeight="1">
      <c r="A73" s="36" t="s">
        <v>126</v>
      </c>
      <c r="B73" s="37" t="s">
        <v>127</v>
      </c>
      <c r="C73" s="38"/>
      <c r="D73" s="38"/>
      <c r="E73" s="38"/>
      <c r="F73" s="38"/>
      <c r="G73" s="17">
        <f t="shared" si="3"/>
        <v>0</v>
      </c>
    </row>
    <row r="74" spans="1:7" ht="24.75" customHeight="1">
      <c r="A74" s="36" t="s">
        <v>128</v>
      </c>
      <c r="B74" s="37" t="s">
        <v>129</v>
      </c>
      <c r="C74" s="38"/>
      <c r="D74" s="38"/>
      <c r="E74" s="38"/>
      <c r="F74" s="38"/>
      <c r="G74" s="17">
        <f t="shared" si="3"/>
        <v>0</v>
      </c>
    </row>
    <row r="75" spans="1:7" ht="36" customHeight="1">
      <c r="A75" s="36" t="s">
        <v>130</v>
      </c>
      <c r="B75" s="37" t="s">
        <v>131</v>
      </c>
      <c r="C75" s="38"/>
      <c r="D75" s="39"/>
      <c r="E75" s="39"/>
      <c r="F75" s="40"/>
      <c r="G75" s="17">
        <f t="shared" si="3"/>
        <v>0</v>
      </c>
    </row>
    <row r="76" spans="1:7" ht="48" customHeight="1">
      <c r="A76" s="36" t="s">
        <v>132</v>
      </c>
      <c r="B76" s="37" t="s">
        <v>133</v>
      </c>
      <c r="C76" s="38"/>
      <c r="D76" s="39"/>
      <c r="E76" s="39"/>
      <c r="F76" s="40"/>
      <c r="G76" s="17">
        <f t="shared" si="3"/>
        <v>0</v>
      </c>
    </row>
    <row r="77" spans="1:7" ht="25.5" customHeight="1">
      <c r="A77" s="36" t="s">
        <v>134</v>
      </c>
      <c r="B77" s="37" t="s">
        <v>135</v>
      </c>
      <c r="C77" s="38"/>
      <c r="D77" s="38"/>
      <c r="E77" s="38"/>
      <c r="F77" s="38"/>
      <c r="G77" s="17">
        <f t="shared" si="3"/>
        <v>0</v>
      </c>
    </row>
    <row r="78" spans="1:7" ht="47.25" customHeight="1">
      <c r="A78" s="36" t="s">
        <v>136</v>
      </c>
      <c r="B78" s="41"/>
      <c r="C78" s="42"/>
      <c r="D78" s="43"/>
      <c r="E78" s="43"/>
      <c r="F78" s="44"/>
      <c r="G78" s="17">
        <f t="shared" si="3"/>
        <v>0</v>
      </c>
    </row>
    <row r="79" spans="1:7" s="46" customFormat="1" ht="16.5" customHeight="1">
      <c r="A79" s="222" t="s">
        <v>137</v>
      </c>
      <c r="B79" s="222"/>
      <c r="C79" s="45"/>
      <c r="D79" s="45"/>
      <c r="E79" s="45"/>
      <c r="F79" s="45"/>
      <c r="G79" s="17">
        <f t="shared" si="3"/>
        <v>0</v>
      </c>
    </row>
  </sheetData>
  <sheetProtection selectLockedCells="1" selectUnlockedCells="1"/>
  <mergeCells count="13">
    <mergeCell ref="E16:E17"/>
    <mergeCell ref="F16:F17"/>
    <mergeCell ref="G16:G17"/>
    <mergeCell ref="A79:B79"/>
    <mergeCell ref="D2:E2"/>
    <mergeCell ref="D3:E3"/>
    <mergeCell ref="A11:G11"/>
    <mergeCell ref="A12:G12"/>
    <mergeCell ref="A14:G14"/>
    <mergeCell ref="A16:A17"/>
    <mergeCell ref="B16:B17"/>
    <mergeCell ref="C16:C17"/>
    <mergeCell ref="D16:D17"/>
  </mergeCells>
  <printOptions/>
  <pageMargins left="0.9840277777777777" right="0.7875" top="0.5902777777777778" bottom="0.5902777777777778" header="0.5118055555555555" footer="0.5118055555555555"/>
  <pageSetup fitToHeight="4"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dimension ref="A1:M170"/>
  <sheetViews>
    <sheetView showZeros="0" tabSelected="1" view="pageBreakPreview" zoomScaleSheetLayoutView="100" zoomScalePageLayoutView="0" workbookViewId="0" topLeftCell="A72">
      <selection activeCell="H61" sqref="H61"/>
    </sheetView>
  </sheetViews>
  <sheetFormatPr defaultColWidth="9.00390625" defaultRowHeight="12.75"/>
  <cols>
    <col min="1" max="1" width="34.125" style="47" customWidth="1"/>
    <col min="2" max="2" width="7.125" style="47" customWidth="1"/>
    <col min="3" max="4" width="5.25390625" style="47" customWidth="1"/>
    <col min="5" max="5" width="15.00390625" style="47" customWidth="1"/>
    <col min="6" max="6" width="12.125" style="47" customWidth="1"/>
    <col min="7" max="7" width="12.75390625" style="48" customWidth="1"/>
    <col min="8" max="8" width="16.375" style="49" customWidth="1"/>
    <col min="9" max="10" width="0" style="50" hidden="1" customWidth="1"/>
    <col min="11" max="11" width="0" style="51" hidden="1" customWidth="1"/>
    <col min="12" max="12" width="14.875" style="51" customWidth="1"/>
    <col min="13" max="16384" width="9.125" style="48" customWidth="1"/>
  </cols>
  <sheetData>
    <row r="1" spans="1:12" s="56" customFormat="1" ht="15.75">
      <c r="A1" s="47"/>
      <c r="B1" s="47"/>
      <c r="C1" s="47"/>
      <c r="D1" s="47"/>
      <c r="E1" s="47"/>
      <c r="F1" s="47"/>
      <c r="G1" s="52"/>
      <c r="H1" s="49"/>
      <c r="I1" s="53"/>
      <c r="J1" s="53"/>
      <c r="K1" s="54"/>
      <c r="L1" s="55"/>
    </row>
    <row r="2" spans="1:12" s="56" customFormat="1" ht="15.75">
      <c r="A2" s="47"/>
      <c r="B2" s="47"/>
      <c r="C2" s="47"/>
      <c r="D2" s="47"/>
      <c r="E2" s="47"/>
      <c r="F2" s="47"/>
      <c r="G2" s="52"/>
      <c r="H2" s="49"/>
      <c r="I2" s="53"/>
      <c r="J2" s="53"/>
      <c r="K2" s="54"/>
      <c r="L2" s="55"/>
    </row>
    <row r="3" spans="1:12" s="56" customFormat="1" ht="15.75">
      <c r="A3" s="47"/>
      <c r="B3" s="47"/>
      <c r="C3" s="47"/>
      <c r="D3" s="47"/>
      <c r="E3" s="47"/>
      <c r="F3" s="47"/>
      <c r="G3" s="52"/>
      <c r="H3" s="49"/>
      <c r="I3" s="53"/>
      <c r="J3" s="53"/>
      <c r="K3" s="54"/>
      <c r="L3" s="55"/>
    </row>
    <row r="4" spans="1:12" s="57" customFormat="1" ht="18.75" customHeight="1">
      <c r="A4" s="238" t="s">
        <v>265</v>
      </c>
      <c r="B4" s="238"/>
      <c r="C4" s="238"/>
      <c r="D4" s="238"/>
      <c r="E4" s="238"/>
      <c r="F4" s="238"/>
      <c r="G4" s="238"/>
      <c r="H4" s="238"/>
      <c r="I4" s="238"/>
      <c r="J4" s="238"/>
      <c r="K4" s="238"/>
      <c r="L4" s="238"/>
    </row>
    <row r="5" spans="1:12" s="57" customFormat="1" ht="18.75" customHeight="1">
      <c r="A5" s="238"/>
      <c r="B5" s="238"/>
      <c r="C5" s="238"/>
      <c r="D5" s="238"/>
      <c r="E5" s="238"/>
      <c r="F5" s="238"/>
      <c r="G5" s="238"/>
      <c r="H5" s="238"/>
      <c r="I5" s="238"/>
      <c r="J5" s="238"/>
      <c r="K5" s="238"/>
      <c r="L5" s="238"/>
    </row>
    <row r="6" spans="1:12" s="57" customFormat="1" ht="18.75" customHeight="1">
      <c r="A6" s="243" t="s">
        <v>264</v>
      </c>
      <c r="B6" s="244"/>
      <c r="C6" s="244"/>
      <c r="D6" s="244"/>
      <c r="E6" s="244"/>
      <c r="F6" s="244"/>
      <c r="G6" s="244"/>
      <c r="H6" s="244"/>
      <c r="I6" s="244"/>
      <c r="J6" s="244"/>
      <c r="K6" s="244"/>
      <c r="L6" s="245"/>
    </row>
    <row r="7" spans="1:12" s="57" customFormat="1" ht="5.25" customHeight="1">
      <c r="A7" s="246"/>
      <c r="B7" s="247"/>
      <c r="C7" s="247"/>
      <c r="D7" s="247"/>
      <c r="E7" s="247"/>
      <c r="F7" s="247"/>
      <c r="G7" s="247"/>
      <c r="H7" s="247"/>
      <c r="I7" s="247"/>
      <c r="J7" s="247"/>
      <c r="K7" s="247"/>
      <c r="L7" s="248"/>
    </row>
    <row r="8" spans="1:12" s="57" customFormat="1" ht="18.75" customHeight="1">
      <c r="A8" s="242" t="s">
        <v>311</v>
      </c>
      <c r="B8" s="242"/>
      <c r="C8" s="242"/>
      <c r="D8" s="242"/>
      <c r="E8" s="242"/>
      <c r="F8" s="242"/>
      <c r="G8" s="242"/>
      <c r="H8" s="242"/>
      <c r="I8" s="242"/>
      <c r="J8" s="242"/>
      <c r="K8" s="242"/>
      <c r="L8" s="242"/>
    </row>
    <row r="9" spans="1:12" s="57" customFormat="1" ht="2.25" customHeight="1">
      <c r="A9" s="242"/>
      <c r="B9" s="242"/>
      <c r="C9" s="242"/>
      <c r="D9" s="242"/>
      <c r="E9" s="242"/>
      <c r="F9" s="242"/>
      <c r="G9" s="242"/>
      <c r="H9" s="242"/>
      <c r="I9" s="242"/>
      <c r="J9" s="242"/>
      <c r="K9" s="242"/>
      <c r="L9" s="242"/>
    </row>
    <row r="10" spans="1:12" s="57" customFormat="1" ht="31.5" customHeight="1">
      <c r="A10" s="239" t="s">
        <v>267</v>
      </c>
      <c r="B10" s="240"/>
      <c r="C10" s="240"/>
      <c r="D10" s="240"/>
      <c r="E10" s="240"/>
      <c r="F10" s="240"/>
      <c r="G10" s="240"/>
      <c r="H10" s="240"/>
      <c r="I10" s="240"/>
      <c r="J10" s="240"/>
      <c r="K10" s="240"/>
      <c r="L10" s="241"/>
    </row>
    <row r="11" spans="1:12" s="57" customFormat="1" ht="18.75" customHeight="1">
      <c r="A11" s="232" t="s">
        <v>266</v>
      </c>
      <c r="B11" s="232"/>
      <c r="C11" s="232"/>
      <c r="D11" s="232"/>
      <c r="E11" s="232"/>
      <c r="F11" s="232"/>
      <c r="G11" s="232"/>
      <c r="H11" s="232"/>
      <c r="I11" s="232"/>
      <c r="J11" s="232"/>
      <c r="K11" s="232"/>
      <c r="L11" s="232"/>
    </row>
    <row r="12" spans="1:12" s="57" customFormat="1" ht="18.75" customHeight="1">
      <c r="A12" s="232"/>
      <c r="B12" s="232"/>
      <c r="C12" s="232"/>
      <c r="D12" s="232"/>
      <c r="E12" s="232"/>
      <c r="F12" s="232"/>
      <c r="G12" s="232"/>
      <c r="H12" s="232"/>
      <c r="I12" s="232"/>
      <c r="J12" s="232"/>
      <c r="K12" s="232"/>
      <c r="L12" s="232"/>
    </row>
    <row r="13" spans="1:12" s="57" customFormat="1" ht="32.25" customHeight="1">
      <c r="A13" s="233" t="s">
        <v>307</v>
      </c>
      <c r="B13" s="233"/>
      <c r="C13" s="233"/>
      <c r="D13" s="233"/>
      <c r="E13" s="233"/>
      <c r="F13" s="233"/>
      <c r="G13" s="233"/>
      <c r="H13" s="233"/>
      <c r="I13" s="233"/>
      <c r="J13" s="233"/>
      <c r="K13" s="233"/>
      <c r="L13" s="233"/>
    </row>
    <row r="14" spans="1:12" s="58" customFormat="1" ht="18.75" customHeight="1">
      <c r="A14" s="59"/>
      <c r="B14" s="234"/>
      <c r="C14" s="234"/>
      <c r="D14" s="234"/>
      <c r="E14" s="234"/>
      <c r="F14" s="234"/>
      <c r="G14" s="234"/>
      <c r="H14" s="234"/>
      <c r="I14" s="234"/>
      <c r="J14" s="234"/>
      <c r="K14" s="234"/>
      <c r="L14" s="234"/>
    </row>
    <row r="15" spans="1:12" s="60" customFormat="1" ht="46.5" customHeight="1">
      <c r="A15" s="172" t="s">
        <v>138</v>
      </c>
      <c r="B15" s="173" t="s">
        <v>139</v>
      </c>
      <c r="C15" s="173" t="s">
        <v>140</v>
      </c>
      <c r="D15" s="173" t="s">
        <v>141</v>
      </c>
      <c r="E15" s="173" t="s">
        <v>142</v>
      </c>
      <c r="F15" s="173" t="s">
        <v>143</v>
      </c>
      <c r="G15" s="107" t="s">
        <v>144</v>
      </c>
      <c r="H15" s="174" t="s">
        <v>145</v>
      </c>
      <c r="I15" s="175" t="s">
        <v>146</v>
      </c>
      <c r="J15" s="175" t="s">
        <v>147</v>
      </c>
      <c r="K15" s="176" t="s">
        <v>148</v>
      </c>
      <c r="L15" s="177"/>
    </row>
    <row r="16" spans="1:13" s="58" customFormat="1" ht="12.75" customHeight="1">
      <c r="A16" s="181">
        <v>1</v>
      </c>
      <c r="B16" s="182">
        <v>2</v>
      </c>
      <c r="C16" s="182">
        <v>3</v>
      </c>
      <c r="D16" s="182">
        <v>4</v>
      </c>
      <c r="E16" s="182">
        <v>5</v>
      </c>
      <c r="F16" s="182">
        <v>6</v>
      </c>
      <c r="G16" s="183">
        <v>7</v>
      </c>
      <c r="H16" s="184">
        <v>8</v>
      </c>
      <c r="I16" s="185"/>
      <c r="J16" s="185"/>
      <c r="K16" s="186"/>
      <c r="L16" s="187"/>
      <c r="M16" s="170"/>
    </row>
    <row r="17" spans="1:13" ht="12.75" customHeight="1" hidden="1">
      <c r="A17" s="188" t="s">
        <v>149</v>
      </c>
      <c r="B17" s="189" t="s">
        <v>150</v>
      </c>
      <c r="C17" s="189"/>
      <c r="D17" s="189"/>
      <c r="E17" s="189"/>
      <c r="F17" s="189"/>
      <c r="G17" s="190"/>
      <c r="H17" s="191">
        <f>SUM(H18,H47)</f>
        <v>30591.3</v>
      </c>
      <c r="I17" s="192"/>
      <c r="J17" s="192"/>
      <c r="K17" s="193"/>
      <c r="L17" s="193"/>
      <c r="M17" s="171"/>
    </row>
    <row r="18" spans="1:13" ht="12.75" customHeight="1" hidden="1">
      <c r="A18" s="194" t="s">
        <v>151</v>
      </c>
      <c r="B18" s="195" t="s">
        <v>150</v>
      </c>
      <c r="C18" s="195" t="s">
        <v>152</v>
      </c>
      <c r="D18" s="195"/>
      <c r="E18" s="195"/>
      <c r="F18" s="195"/>
      <c r="G18" s="190"/>
      <c r="H18" s="196">
        <f>SUM(H19)</f>
        <v>1712.3999999999999</v>
      </c>
      <c r="I18" s="192"/>
      <c r="J18" s="192"/>
      <c r="K18" s="193"/>
      <c r="L18" s="193"/>
      <c r="M18" s="171"/>
    </row>
    <row r="19" spans="1:13" ht="12.75" customHeight="1" hidden="1">
      <c r="A19" s="194" t="s">
        <v>153</v>
      </c>
      <c r="B19" s="195" t="s">
        <v>150</v>
      </c>
      <c r="C19" s="195" t="s">
        <v>152</v>
      </c>
      <c r="D19" s="195" t="s">
        <v>154</v>
      </c>
      <c r="E19" s="195"/>
      <c r="F19" s="195"/>
      <c r="G19" s="190"/>
      <c r="H19" s="196">
        <f>SUM(H20)</f>
        <v>1712.3999999999999</v>
      </c>
      <c r="I19" s="192"/>
      <c r="J19" s="192"/>
      <c r="K19" s="193"/>
      <c r="L19" s="193"/>
      <c r="M19" s="171"/>
    </row>
    <row r="20" spans="1:13" ht="12.75" customHeight="1" hidden="1">
      <c r="A20" s="194" t="s">
        <v>155</v>
      </c>
      <c r="B20" s="195" t="s">
        <v>150</v>
      </c>
      <c r="C20" s="195" t="s">
        <v>152</v>
      </c>
      <c r="D20" s="195" t="s">
        <v>154</v>
      </c>
      <c r="E20" s="195" t="s">
        <v>156</v>
      </c>
      <c r="F20" s="195"/>
      <c r="G20" s="190"/>
      <c r="H20" s="196">
        <f>SUM(H21)</f>
        <v>1712.3999999999999</v>
      </c>
      <c r="I20" s="192"/>
      <c r="J20" s="192"/>
      <c r="K20" s="193"/>
      <c r="L20" s="193"/>
      <c r="M20" s="171"/>
    </row>
    <row r="21" spans="1:13" ht="12.75" customHeight="1" hidden="1">
      <c r="A21" s="194" t="s">
        <v>157</v>
      </c>
      <c r="B21" s="195" t="s">
        <v>150</v>
      </c>
      <c r="C21" s="195" t="s">
        <v>152</v>
      </c>
      <c r="D21" s="195" t="s">
        <v>154</v>
      </c>
      <c r="E21" s="195" t="s">
        <v>158</v>
      </c>
      <c r="F21" s="195"/>
      <c r="G21" s="190"/>
      <c r="H21" s="196">
        <f>SUM(H22,H28)</f>
        <v>1712.3999999999999</v>
      </c>
      <c r="I21" s="192"/>
      <c r="J21" s="192"/>
      <c r="K21" s="193"/>
      <c r="L21" s="193"/>
      <c r="M21" s="171"/>
    </row>
    <row r="22" spans="1:13" ht="12.75" customHeight="1" hidden="1">
      <c r="A22" s="194" t="s">
        <v>159</v>
      </c>
      <c r="B22" s="195" t="s">
        <v>150</v>
      </c>
      <c r="C22" s="195" t="s">
        <v>152</v>
      </c>
      <c r="D22" s="195" t="s">
        <v>154</v>
      </c>
      <c r="E22" s="195" t="s">
        <v>158</v>
      </c>
      <c r="F22" s="195" t="s">
        <v>160</v>
      </c>
      <c r="G22" s="190"/>
      <c r="H22" s="196">
        <f>SUM(H23)</f>
        <v>1560.1999999999998</v>
      </c>
      <c r="I22" s="192"/>
      <c r="J22" s="192"/>
      <c r="K22" s="193"/>
      <c r="L22" s="193"/>
      <c r="M22" s="171"/>
    </row>
    <row r="23" spans="1:13" ht="12.75" customHeight="1" hidden="1">
      <c r="A23" s="194" t="s">
        <v>161</v>
      </c>
      <c r="B23" s="195" t="s">
        <v>150</v>
      </c>
      <c r="C23" s="195" t="s">
        <v>152</v>
      </c>
      <c r="D23" s="195" t="s">
        <v>154</v>
      </c>
      <c r="E23" s="195" t="s">
        <v>158</v>
      </c>
      <c r="F23" s="195" t="s">
        <v>162</v>
      </c>
      <c r="G23" s="190"/>
      <c r="H23" s="196">
        <f>SUM(H24)</f>
        <v>1560.1999999999998</v>
      </c>
      <c r="I23" s="192"/>
      <c r="J23" s="192"/>
      <c r="K23" s="193"/>
      <c r="L23" s="193"/>
      <c r="M23" s="171"/>
    </row>
    <row r="24" spans="1:13" ht="12.75" customHeight="1" hidden="1">
      <c r="A24" s="194" t="s">
        <v>163</v>
      </c>
      <c r="B24" s="195" t="s">
        <v>150</v>
      </c>
      <c r="C24" s="195" t="s">
        <v>152</v>
      </c>
      <c r="D24" s="195" t="s">
        <v>154</v>
      </c>
      <c r="E24" s="195" t="s">
        <v>158</v>
      </c>
      <c r="F24" s="195" t="s">
        <v>164</v>
      </c>
      <c r="G24" s="190"/>
      <c r="H24" s="196">
        <f>SUM(H25)</f>
        <v>1560.1999999999998</v>
      </c>
      <c r="I24" s="192"/>
      <c r="J24" s="192"/>
      <c r="K24" s="193"/>
      <c r="L24" s="193"/>
      <c r="M24" s="171"/>
    </row>
    <row r="25" spans="1:13" ht="12.75" customHeight="1" hidden="1">
      <c r="A25" s="197" t="s">
        <v>165</v>
      </c>
      <c r="B25" s="195" t="s">
        <v>150</v>
      </c>
      <c r="C25" s="195" t="s">
        <v>152</v>
      </c>
      <c r="D25" s="195" t="s">
        <v>154</v>
      </c>
      <c r="E25" s="195" t="s">
        <v>158</v>
      </c>
      <c r="F25" s="195" t="s">
        <v>164</v>
      </c>
      <c r="G25" s="190">
        <v>210</v>
      </c>
      <c r="H25" s="196">
        <f>SUM(H26:H27)</f>
        <v>1560.1999999999998</v>
      </c>
      <c r="I25" s="192"/>
      <c r="J25" s="192"/>
      <c r="K25" s="193"/>
      <c r="L25" s="193"/>
      <c r="M25" s="171"/>
    </row>
    <row r="26" spans="1:13" ht="12.75" customHeight="1" hidden="1">
      <c r="A26" s="198" t="s">
        <v>166</v>
      </c>
      <c r="B26" s="195" t="s">
        <v>150</v>
      </c>
      <c r="C26" s="195" t="s">
        <v>152</v>
      </c>
      <c r="D26" s="195" t="s">
        <v>154</v>
      </c>
      <c r="E26" s="195" t="s">
        <v>158</v>
      </c>
      <c r="F26" s="195" t="s">
        <v>164</v>
      </c>
      <c r="G26" s="190">
        <v>211</v>
      </c>
      <c r="H26" s="196">
        <v>1198.3</v>
      </c>
      <c r="I26" s="192"/>
      <c r="J26" s="192"/>
      <c r="K26" s="193"/>
      <c r="L26" s="193"/>
      <c r="M26" s="171"/>
    </row>
    <row r="27" spans="1:13" ht="12.75" customHeight="1" hidden="1">
      <c r="A27" s="198" t="s">
        <v>167</v>
      </c>
      <c r="B27" s="195" t="s">
        <v>150</v>
      </c>
      <c r="C27" s="195" t="s">
        <v>152</v>
      </c>
      <c r="D27" s="195" t="s">
        <v>154</v>
      </c>
      <c r="E27" s="195" t="s">
        <v>158</v>
      </c>
      <c r="F27" s="195" t="s">
        <v>164</v>
      </c>
      <c r="G27" s="190">
        <v>213</v>
      </c>
      <c r="H27" s="196">
        <v>361.9</v>
      </c>
      <c r="I27" s="192"/>
      <c r="J27" s="192"/>
      <c r="K27" s="193"/>
      <c r="L27" s="193"/>
      <c r="M27" s="171"/>
    </row>
    <row r="28" spans="1:13" ht="12.75" customHeight="1" hidden="1">
      <c r="A28" s="194" t="s">
        <v>168</v>
      </c>
      <c r="B28" s="195" t="s">
        <v>150</v>
      </c>
      <c r="C28" s="195" t="s">
        <v>152</v>
      </c>
      <c r="D28" s="195" t="s">
        <v>154</v>
      </c>
      <c r="E28" s="195" t="s">
        <v>158</v>
      </c>
      <c r="F28" s="195" t="s">
        <v>169</v>
      </c>
      <c r="G28" s="190"/>
      <c r="H28" s="196">
        <f>SUM(H29)</f>
        <v>152.2</v>
      </c>
      <c r="I28" s="192"/>
      <c r="J28" s="192"/>
      <c r="K28" s="193"/>
      <c r="L28" s="193"/>
      <c r="M28" s="171"/>
    </row>
    <row r="29" spans="1:13" ht="12.75" customHeight="1" hidden="1">
      <c r="A29" s="194" t="s">
        <v>170</v>
      </c>
      <c r="B29" s="195" t="s">
        <v>150</v>
      </c>
      <c r="C29" s="195" t="s">
        <v>152</v>
      </c>
      <c r="D29" s="195" t="s">
        <v>154</v>
      </c>
      <c r="E29" s="195" t="s">
        <v>158</v>
      </c>
      <c r="F29" s="195" t="s">
        <v>171</v>
      </c>
      <c r="G29" s="190"/>
      <c r="H29" s="196">
        <f>SUM(H30)</f>
        <v>152.2</v>
      </c>
      <c r="I29" s="192"/>
      <c r="J29" s="192"/>
      <c r="K29" s="193"/>
      <c r="L29" s="193"/>
      <c r="M29" s="171"/>
    </row>
    <row r="30" spans="1:13" ht="12.75" customHeight="1" hidden="1">
      <c r="A30" s="194" t="s">
        <v>172</v>
      </c>
      <c r="B30" s="195" t="s">
        <v>150</v>
      </c>
      <c r="C30" s="195" t="s">
        <v>152</v>
      </c>
      <c r="D30" s="195" t="s">
        <v>154</v>
      </c>
      <c r="E30" s="195" t="s">
        <v>158</v>
      </c>
      <c r="F30" s="195" t="s">
        <v>173</v>
      </c>
      <c r="G30" s="190"/>
      <c r="H30" s="196">
        <f>SUM(H31,H34,H43,H44)</f>
        <v>152.2</v>
      </c>
      <c r="I30" s="192"/>
      <c r="J30" s="192"/>
      <c r="K30" s="193"/>
      <c r="L30" s="193"/>
      <c r="M30" s="171"/>
    </row>
    <row r="31" spans="1:13" ht="12.75" customHeight="1" hidden="1">
      <c r="A31" s="197" t="s">
        <v>174</v>
      </c>
      <c r="B31" s="195" t="s">
        <v>150</v>
      </c>
      <c r="C31" s="195" t="s">
        <v>152</v>
      </c>
      <c r="D31" s="195" t="s">
        <v>154</v>
      </c>
      <c r="E31" s="195" t="s">
        <v>158</v>
      </c>
      <c r="F31" s="195" t="s">
        <v>173</v>
      </c>
      <c r="G31" s="190">
        <v>212</v>
      </c>
      <c r="H31" s="196">
        <v>8</v>
      </c>
      <c r="I31" s="192"/>
      <c r="J31" s="192"/>
      <c r="K31" s="193"/>
      <c r="L31" s="193"/>
      <c r="M31" s="171"/>
    </row>
    <row r="32" spans="1:13" ht="12.75" customHeight="1" hidden="1">
      <c r="A32" s="197"/>
      <c r="B32" s="195"/>
      <c r="C32" s="195"/>
      <c r="D32" s="195"/>
      <c r="E32" s="195"/>
      <c r="F32" s="195"/>
      <c r="G32" s="190"/>
      <c r="H32" s="196"/>
      <c r="I32" s="192"/>
      <c r="J32" s="192"/>
      <c r="K32" s="193"/>
      <c r="L32" s="193"/>
      <c r="M32" s="171"/>
    </row>
    <row r="33" spans="1:13" ht="12.75" customHeight="1" hidden="1">
      <c r="A33" s="197"/>
      <c r="B33" s="195"/>
      <c r="C33" s="195"/>
      <c r="D33" s="195"/>
      <c r="E33" s="195"/>
      <c r="F33" s="195"/>
      <c r="G33" s="190"/>
      <c r="H33" s="196"/>
      <c r="I33" s="192"/>
      <c r="J33" s="192"/>
      <c r="K33" s="193"/>
      <c r="L33" s="193"/>
      <c r="M33" s="171"/>
    </row>
    <row r="34" spans="1:13" ht="12.75" customHeight="1" hidden="1">
      <c r="A34" s="197" t="s">
        <v>175</v>
      </c>
      <c r="B34" s="195" t="s">
        <v>150</v>
      </c>
      <c r="C34" s="195" t="s">
        <v>152</v>
      </c>
      <c r="D34" s="195" t="s">
        <v>154</v>
      </c>
      <c r="E34" s="195" t="s">
        <v>158</v>
      </c>
      <c r="F34" s="195" t="s">
        <v>173</v>
      </c>
      <c r="G34" s="190">
        <v>220</v>
      </c>
      <c r="H34" s="196">
        <f>SUM(H35:H42)</f>
        <v>131.5</v>
      </c>
      <c r="I34" s="192"/>
      <c r="J34" s="192"/>
      <c r="K34" s="193"/>
      <c r="L34" s="193"/>
      <c r="M34" s="171"/>
    </row>
    <row r="35" spans="1:13" ht="12.75" customHeight="1" hidden="1">
      <c r="A35" s="197" t="s">
        <v>176</v>
      </c>
      <c r="B35" s="195" t="s">
        <v>150</v>
      </c>
      <c r="C35" s="195" t="s">
        <v>152</v>
      </c>
      <c r="D35" s="195" t="s">
        <v>154</v>
      </c>
      <c r="E35" s="195" t="s">
        <v>158</v>
      </c>
      <c r="F35" s="195" t="s">
        <v>173</v>
      </c>
      <c r="G35" s="190">
        <v>221</v>
      </c>
      <c r="H35" s="196">
        <v>6.4</v>
      </c>
      <c r="I35" s="192"/>
      <c r="J35" s="192"/>
      <c r="K35" s="193"/>
      <c r="L35" s="193"/>
      <c r="M35" s="171"/>
    </row>
    <row r="36" spans="1:13" ht="12.75" customHeight="1" hidden="1">
      <c r="A36" s="197" t="s">
        <v>177</v>
      </c>
      <c r="B36" s="195" t="s">
        <v>150</v>
      </c>
      <c r="C36" s="195" t="s">
        <v>152</v>
      </c>
      <c r="D36" s="195" t="s">
        <v>154</v>
      </c>
      <c r="E36" s="195" t="s">
        <v>158</v>
      </c>
      <c r="F36" s="195" t="s">
        <v>173</v>
      </c>
      <c r="G36" s="190">
        <v>222</v>
      </c>
      <c r="H36" s="196">
        <v>1</v>
      </c>
      <c r="I36" s="192"/>
      <c r="J36" s="192"/>
      <c r="K36" s="193"/>
      <c r="L36" s="193"/>
      <c r="M36" s="171"/>
    </row>
    <row r="37" spans="1:13" ht="12.75" customHeight="1" hidden="1">
      <c r="A37" s="197" t="s">
        <v>178</v>
      </c>
      <c r="B37" s="195" t="s">
        <v>150</v>
      </c>
      <c r="C37" s="195" t="s">
        <v>152</v>
      </c>
      <c r="D37" s="195" t="s">
        <v>154</v>
      </c>
      <c r="E37" s="195" t="s">
        <v>158</v>
      </c>
      <c r="F37" s="195" t="s">
        <v>173</v>
      </c>
      <c r="G37" s="190">
        <v>223</v>
      </c>
      <c r="H37" s="196">
        <v>105</v>
      </c>
      <c r="I37" s="192"/>
      <c r="J37" s="192"/>
      <c r="K37" s="193"/>
      <c r="L37" s="193"/>
      <c r="M37" s="171"/>
    </row>
    <row r="38" spans="1:13" ht="12.75" customHeight="1" hidden="1">
      <c r="A38" s="197"/>
      <c r="B38" s="195"/>
      <c r="C38" s="195"/>
      <c r="D38" s="195"/>
      <c r="E38" s="195"/>
      <c r="F38" s="195"/>
      <c r="G38" s="190"/>
      <c r="H38" s="196"/>
      <c r="I38" s="192"/>
      <c r="J38" s="192"/>
      <c r="K38" s="193"/>
      <c r="L38" s="193"/>
      <c r="M38" s="171"/>
    </row>
    <row r="39" spans="1:13" ht="12.75" customHeight="1" hidden="1">
      <c r="A39" s="197"/>
      <c r="B39" s="195"/>
      <c r="C39" s="195"/>
      <c r="D39" s="195"/>
      <c r="E39" s="195"/>
      <c r="F39" s="195"/>
      <c r="G39" s="190"/>
      <c r="H39" s="196"/>
      <c r="I39" s="192"/>
      <c r="J39" s="192"/>
      <c r="K39" s="193"/>
      <c r="L39" s="193"/>
      <c r="M39" s="171"/>
    </row>
    <row r="40" spans="1:13" ht="12.75" customHeight="1" hidden="1">
      <c r="A40" s="197"/>
      <c r="B40" s="195"/>
      <c r="C40" s="195"/>
      <c r="D40" s="195"/>
      <c r="E40" s="195"/>
      <c r="F40" s="195"/>
      <c r="G40" s="190"/>
      <c r="H40" s="196"/>
      <c r="I40" s="192"/>
      <c r="J40" s="192"/>
      <c r="K40" s="193"/>
      <c r="L40" s="193"/>
      <c r="M40" s="171"/>
    </row>
    <row r="41" spans="1:13" ht="12.75" customHeight="1" hidden="1">
      <c r="A41" s="197" t="s">
        <v>179</v>
      </c>
      <c r="B41" s="195" t="s">
        <v>150</v>
      </c>
      <c r="C41" s="195" t="s">
        <v>152</v>
      </c>
      <c r="D41" s="195" t="s">
        <v>154</v>
      </c>
      <c r="E41" s="195" t="s">
        <v>158</v>
      </c>
      <c r="F41" s="195" t="s">
        <v>173</v>
      </c>
      <c r="G41" s="190">
        <v>225</v>
      </c>
      <c r="H41" s="196">
        <v>2.1</v>
      </c>
      <c r="I41" s="192"/>
      <c r="J41" s="192"/>
      <c r="K41" s="193"/>
      <c r="L41" s="193"/>
      <c r="M41" s="171"/>
    </row>
    <row r="42" spans="1:13" ht="12.75" customHeight="1" hidden="1">
      <c r="A42" s="197" t="s">
        <v>180</v>
      </c>
      <c r="B42" s="195" t="s">
        <v>150</v>
      </c>
      <c r="C42" s="195" t="s">
        <v>152</v>
      </c>
      <c r="D42" s="195" t="s">
        <v>154</v>
      </c>
      <c r="E42" s="195" t="s">
        <v>158</v>
      </c>
      <c r="F42" s="195" t="s">
        <v>173</v>
      </c>
      <c r="G42" s="190">
        <v>226</v>
      </c>
      <c r="H42" s="196">
        <v>17</v>
      </c>
      <c r="I42" s="192"/>
      <c r="J42" s="192"/>
      <c r="K42" s="193"/>
      <c r="L42" s="193"/>
      <c r="M42" s="171"/>
    </row>
    <row r="43" spans="1:13" ht="12.75" customHeight="1" hidden="1">
      <c r="A43" s="197" t="s">
        <v>181</v>
      </c>
      <c r="B43" s="195" t="s">
        <v>150</v>
      </c>
      <c r="C43" s="195" t="s">
        <v>152</v>
      </c>
      <c r="D43" s="195" t="s">
        <v>154</v>
      </c>
      <c r="E43" s="195" t="s">
        <v>158</v>
      </c>
      <c r="F43" s="195" t="s">
        <v>173</v>
      </c>
      <c r="G43" s="190">
        <v>290</v>
      </c>
      <c r="H43" s="196"/>
      <c r="I43" s="192"/>
      <c r="J43" s="192"/>
      <c r="K43" s="193"/>
      <c r="L43" s="193"/>
      <c r="M43" s="171"/>
    </row>
    <row r="44" spans="1:13" ht="12.75" customHeight="1" hidden="1">
      <c r="A44" s="197" t="s">
        <v>182</v>
      </c>
      <c r="B44" s="195" t="s">
        <v>150</v>
      </c>
      <c r="C44" s="195" t="s">
        <v>152</v>
      </c>
      <c r="D44" s="195" t="s">
        <v>154</v>
      </c>
      <c r="E44" s="195" t="s">
        <v>158</v>
      </c>
      <c r="F44" s="195" t="s">
        <v>173</v>
      </c>
      <c r="G44" s="190">
        <v>300</v>
      </c>
      <c r="H44" s="196">
        <f>SUM(H45:H46)</f>
        <v>12.7</v>
      </c>
      <c r="I44" s="192"/>
      <c r="J44" s="192"/>
      <c r="K44" s="193"/>
      <c r="L44" s="193"/>
      <c r="M44" s="171"/>
    </row>
    <row r="45" spans="1:13" ht="12.75" customHeight="1" hidden="1">
      <c r="A45" s="197" t="s">
        <v>183</v>
      </c>
      <c r="B45" s="195" t="s">
        <v>150</v>
      </c>
      <c r="C45" s="195" t="s">
        <v>152</v>
      </c>
      <c r="D45" s="195" t="s">
        <v>154</v>
      </c>
      <c r="E45" s="195" t="s">
        <v>158</v>
      </c>
      <c r="F45" s="195" t="s">
        <v>173</v>
      </c>
      <c r="G45" s="190">
        <v>310</v>
      </c>
      <c r="H45" s="196"/>
      <c r="I45" s="192"/>
      <c r="J45" s="192"/>
      <c r="K45" s="193"/>
      <c r="L45" s="193"/>
      <c r="M45" s="171"/>
    </row>
    <row r="46" spans="1:13" ht="12.75" customHeight="1" hidden="1">
      <c r="A46" s="197" t="s">
        <v>184</v>
      </c>
      <c r="B46" s="195" t="s">
        <v>150</v>
      </c>
      <c r="C46" s="195" t="s">
        <v>152</v>
      </c>
      <c r="D46" s="195" t="s">
        <v>154</v>
      </c>
      <c r="E46" s="195" t="s">
        <v>158</v>
      </c>
      <c r="F46" s="195" t="s">
        <v>173</v>
      </c>
      <c r="G46" s="190">
        <v>340</v>
      </c>
      <c r="H46" s="196">
        <v>12.7</v>
      </c>
      <c r="I46" s="192"/>
      <c r="J46" s="192"/>
      <c r="K46" s="193"/>
      <c r="L46" s="193"/>
      <c r="M46" s="171"/>
    </row>
    <row r="47" spans="1:13" ht="12.75" customHeight="1" hidden="1">
      <c r="A47" s="194" t="s">
        <v>185</v>
      </c>
      <c r="B47" s="195" t="s">
        <v>150</v>
      </c>
      <c r="C47" s="195" t="s">
        <v>186</v>
      </c>
      <c r="D47" s="195"/>
      <c r="E47" s="195"/>
      <c r="F47" s="195"/>
      <c r="G47" s="190"/>
      <c r="H47" s="196">
        <f>SUM(H48,H139)</f>
        <v>28878.899999999998</v>
      </c>
      <c r="I47" s="192"/>
      <c r="J47" s="192"/>
      <c r="K47" s="193"/>
      <c r="L47" s="193"/>
      <c r="M47" s="171"/>
    </row>
    <row r="48" spans="1:13" ht="12.75" customHeight="1" hidden="1">
      <c r="A48" s="194" t="s">
        <v>187</v>
      </c>
      <c r="B48" s="195" t="s">
        <v>150</v>
      </c>
      <c r="C48" s="195" t="s">
        <v>186</v>
      </c>
      <c r="D48" s="195" t="s">
        <v>188</v>
      </c>
      <c r="E48" s="195"/>
      <c r="F48" s="195"/>
      <c r="G48" s="190"/>
      <c r="H48" s="196">
        <f>SUM(H49,H117)</f>
        <v>28878.899999999998</v>
      </c>
      <c r="I48" s="192"/>
      <c r="J48" s="192"/>
      <c r="K48" s="193"/>
      <c r="L48" s="193"/>
      <c r="M48" s="171"/>
    </row>
    <row r="49" spans="1:13" ht="12.75" customHeight="1" hidden="1">
      <c r="A49" s="194" t="s">
        <v>189</v>
      </c>
      <c r="B49" s="195" t="s">
        <v>150</v>
      </c>
      <c r="C49" s="195" t="s">
        <v>186</v>
      </c>
      <c r="D49" s="195" t="s">
        <v>188</v>
      </c>
      <c r="E49" s="195" t="s">
        <v>190</v>
      </c>
      <c r="F49" s="195"/>
      <c r="G49" s="190"/>
      <c r="H49" s="196">
        <f>SUM(H50,H61)</f>
        <v>28878.899999999998</v>
      </c>
      <c r="I49" s="192"/>
      <c r="J49" s="192"/>
      <c r="K49" s="193"/>
      <c r="L49" s="193"/>
      <c r="M49" s="171"/>
    </row>
    <row r="50" spans="1:13" ht="12.75" customHeight="1" hidden="1">
      <c r="A50" s="194" t="s">
        <v>191</v>
      </c>
      <c r="B50" s="195" t="s">
        <v>150</v>
      </c>
      <c r="C50" s="195" t="s">
        <v>186</v>
      </c>
      <c r="D50" s="195" t="s">
        <v>188</v>
      </c>
      <c r="E50" s="195" t="s">
        <v>192</v>
      </c>
      <c r="F50" s="195"/>
      <c r="G50" s="190"/>
      <c r="H50" s="196">
        <f>SUM(H51)</f>
        <v>710</v>
      </c>
      <c r="I50" s="192"/>
      <c r="J50" s="192"/>
      <c r="K50" s="193"/>
      <c r="L50" s="193"/>
      <c r="M50" s="171"/>
    </row>
    <row r="51" spans="1:13" ht="12.75" customHeight="1" hidden="1">
      <c r="A51" s="194" t="s">
        <v>168</v>
      </c>
      <c r="B51" s="195" t="s">
        <v>150</v>
      </c>
      <c r="C51" s="195" t="s">
        <v>186</v>
      </c>
      <c r="D51" s="195" t="s">
        <v>188</v>
      </c>
      <c r="E51" s="195" t="s">
        <v>192</v>
      </c>
      <c r="F51" s="195" t="s">
        <v>169</v>
      </c>
      <c r="G51" s="190"/>
      <c r="H51" s="196">
        <f>SUM(H52)</f>
        <v>710</v>
      </c>
      <c r="I51" s="192"/>
      <c r="J51" s="192"/>
      <c r="K51" s="193"/>
      <c r="L51" s="193"/>
      <c r="M51" s="171"/>
    </row>
    <row r="52" spans="1:13" ht="12.75" customHeight="1" hidden="1">
      <c r="A52" s="194" t="s">
        <v>170</v>
      </c>
      <c r="B52" s="195" t="s">
        <v>150</v>
      </c>
      <c r="C52" s="195" t="s">
        <v>186</v>
      </c>
      <c r="D52" s="195" t="s">
        <v>188</v>
      </c>
      <c r="E52" s="195" t="s">
        <v>192</v>
      </c>
      <c r="F52" s="195" t="s">
        <v>171</v>
      </c>
      <c r="G52" s="190"/>
      <c r="H52" s="196">
        <f>SUM(H53)</f>
        <v>710</v>
      </c>
      <c r="I52" s="192"/>
      <c r="J52" s="192"/>
      <c r="K52" s="193"/>
      <c r="L52" s="193"/>
      <c r="M52" s="171"/>
    </row>
    <row r="53" spans="1:13" ht="12.75" customHeight="1" hidden="1">
      <c r="A53" s="194" t="s">
        <v>172</v>
      </c>
      <c r="B53" s="195" t="s">
        <v>150</v>
      </c>
      <c r="C53" s="195" t="s">
        <v>186</v>
      </c>
      <c r="D53" s="195" t="s">
        <v>188</v>
      </c>
      <c r="E53" s="195" t="s">
        <v>192</v>
      </c>
      <c r="F53" s="195" t="s">
        <v>173</v>
      </c>
      <c r="G53" s="190"/>
      <c r="H53" s="196">
        <f>SUM(H54)</f>
        <v>710</v>
      </c>
      <c r="I53" s="192"/>
      <c r="J53" s="192"/>
      <c r="K53" s="193"/>
      <c r="L53" s="193"/>
      <c r="M53" s="171"/>
    </row>
    <row r="54" spans="1:13" ht="12.75" customHeight="1" hidden="1">
      <c r="A54" s="197" t="s">
        <v>175</v>
      </c>
      <c r="B54" s="195" t="s">
        <v>150</v>
      </c>
      <c r="C54" s="195" t="s">
        <v>186</v>
      </c>
      <c r="D54" s="195" t="s">
        <v>188</v>
      </c>
      <c r="E54" s="195" t="s">
        <v>192</v>
      </c>
      <c r="F54" s="195" t="s">
        <v>173</v>
      </c>
      <c r="G54" s="190">
        <v>220</v>
      </c>
      <c r="H54" s="196">
        <f>SUM(H55)</f>
        <v>710</v>
      </c>
      <c r="I54" s="192"/>
      <c r="J54" s="192"/>
      <c r="K54" s="193"/>
      <c r="L54" s="193"/>
      <c r="M54" s="171"/>
    </row>
    <row r="55" spans="1:13" ht="12.75" customHeight="1" hidden="1">
      <c r="A55" s="197" t="s">
        <v>180</v>
      </c>
      <c r="B55" s="195" t="s">
        <v>150</v>
      </c>
      <c r="C55" s="195" t="s">
        <v>186</v>
      </c>
      <c r="D55" s="195" t="s">
        <v>188</v>
      </c>
      <c r="E55" s="195" t="s">
        <v>192</v>
      </c>
      <c r="F55" s="195" t="s">
        <v>173</v>
      </c>
      <c r="G55" s="190">
        <v>226</v>
      </c>
      <c r="H55" s="196">
        <v>710</v>
      </c>
      <c r="I55" s="192"/>
      <c r="J55" s="192"/>
      <c r="K55" s="193"/>
      <c r="L55" s="193"/>
      <c r="M55" s="171"/>
    </row>
    <row r="56" spans="1:13" ht="30.75" customHeight="1">
      <c r="A56" s="203" t="s">
        <v>269</v>
      </c>
      <c r="B56" s="195" t="s">
        <v>150</v>
      </c>
      <c r="C56" s="195" t="s">
        <v>186</v>
      </c>
      <c r="D56" s="195"/>
      <c r="E56" s="195"/>
      <c r="F56" s="195"/>
      <c r="G56" s="190"/>
      <c r="H56" s="200">
        <f>H57</f>
        <v>28168.899999999998</v>
      </c>
      <c r="I56" s="192"/>
      <c r="J56" s="192"/>
      <c r="K56" s="193"/>
      <c r="L56" s="193"/>
      <c r="M56" s="171"/>
    </row>
    <row r="57" spans="1:13" ht="23.25" customHeight="1">
      <c r="A57" s="206" t="s">
        <v>270</v>
      </c>
      <c r="B57" s="195" t="s">
        <v>150</v>
      </c>
      <c r="C57" s="195" t="s">
        <v>186</v>
      </c>
      <c r="D57" s="195" t="s">
        <v>188</v>
      </c>
      <c r="E57" s="195"/>
      <c r="F57" s="195"/>
      <c r="G57" s="190"/>
      <c r="H57" s="200">
        <f>H58</f>
        <v>28168.899999999998</v>
      </c>
      <c r="I57" s="192"/>
      <c r="J57" s="192"/>
      <c r="K57" s="193"/>
      <c r="L57" s="193"/>
      <c r="M57" s="171"/>
    </row>
    <row r="58" spans="1:13" ht="39" customHeight="1">
      <c r="A58" s="203" t="s">
        <v>271</v>
      </c>
      <c r="B58" s="195" t="s">
        <v>150</v>
      </c>
      <c r="C58" s="195" t="s">
        <v>186</v>
      </c>
      <c r="D58" s="195" t="s">
        <v>188</v>
      </c>
      <c r="E58" s="207" t="s">
        <v>284</v>
      </c>
      <c r="F58" s="195"/>
      <c r="G58" s="190"/>
      <c r="H58" s="200">
        <f>H59</f>
        <v>28168.899999999998</v>
      </c>
      <c r="I58" s="192"/>
      <c r="J58" s="192"/>
      <c r="K58" s="193"/>
      <c r="L58" s="193"/>
      <c r="M58" s="171"/>
    </row>
    <row r="59" spans="1:13" ht="26.25" customHeight="1">
      <c r="A59" s="203" t="s">
        <v>275</v>
      </c>
      <c r="B59" s="195" t="s">
        <v>150</v>
      </c>
      <c r="C59" s="195" t="s">
        <v>186</v>
      </c>
      <c r="D59" s="195" t="s">
        <v>188</v>
      </c>
      <c r="E59" s="207" t="s">
        <v>285</v>
      </c>
      <c r="F59" s="195"/>
      <c r="G59" s="190"/>
      <c r="H59" s="200">
        <f>H60</f>
        <v>28168.899999999998</v>
      </c>
      <c r="I59" s="192"/>
      <c r="J59" s="192"/>
      <c r="K59" s="193"/>
      <c r="L59" s="193"/>
      <c r="M59" s="171"/>
    </row>
    <row r="60" spans="1:13" ht="26.25" customHeight="1">
      <c r="A60" s="203" t="s">
        <v>286</v>
      </c>
      <c r="B60" s="195" t="s">
        <v>150</v>
      </c>
      <c r="C60" s="195" t="s">
        <v>186</v>
      </c>
      <c r="D60" s="195" t="s">
        <v>188</v>
      </c>
      <c r="E60" s="207" t="s">
        <v>287</v>
      </c>
      <c r="F60" s="195"/>
      <c r="G60" s="190"/>
      <c r="H60" s="200">
        <f>H61</f>
        <v>28168.899999999998</v>
      </c>
      <c r="I60" s="192"/>
      <c r="J60" s="192"/>
      <c r="K60" s="193"/>
      <c r="L60" s="193"/>
      <c r="M60" s="171"/>
    </row>
    <row r="61" spans="1:13" ht="39" customHeight="1">
      <c r="A61" s="203" t="s">
        <v>288</v>
      </c>
      <c r="B61" s="195" t="s">
        <v>150</v>
      </c>
      <c r="C61" s="195" t="s">
        <v>186</v>
      </c>
      <c r="D61" s="195" t="s">
        <v>188</v>
      </c>
      <c r="E61" s="195" t="s">
        <v>287</v>
      </c>
      <c r="F61" s="189"/>
      <c r="G61" s="199"/>
      <c r="H61" s="200">
        <f>SUM(H62+H73+H115+H162+H163)</f>
        <v>28168.899999999998</v>
      </c>
      <c r="I61" s="201"/>
      <c r="J61" s="192"/>
      <c r="K61" s="202"/>
      <c r="L61" s="192"/>
      <c r="M61" s="171"/>
    </row>
    <row r="62" spans="1:13" ht="75" customHeight="1">
      <c r="A62" s="203" t="s">
        <v>268</v>
      </c>
      <c r="B62" s="195" t="s">
        <v>150</v>
      </c>
      <c r="C62" s="195" t="s">
        <v>186</v>
      </c>
      <c r="D62" s="195" t="s">
        <v>188</v>
      </c>
      <c r="E62" s="207" t="s">
        <v>287</v>
      </c>
      <c r="F62" s="195" t="s">
        <v>160</v>
      </c>
      <c r="G62" s="190"/>
      <c r="H62" s="200">
        <f>H64+H66+H71</f>
        <v>20998.4</v>
      </c>
      <c r="I62" s="192"/>
      <c r="J62" s="192"/>
      <c r="K62" s="202"/>
      <c r="L62" s="193"/>
      <c r="M62" s="171"/>
    </row>
    <row r="63" spans="1:13" ht="30" customHeight="1">
      <c r="A63" s="203" t="s">
        <v>161</v>
      </c>
      <c r="B63" s="195" t="s">
        <v>150</v>
      </c>
      <c r="C63" s="195" t="s">
        <v>186</v>
      </c>
      <c r="D63" s="195" t="s">
        <v>188</v>
      </c>
      <c r="E63" s="195" t="s">
        <v>287</v>
      </c>
      <c r="F63" s="195" t="s">
        <v>162</v>
      </c>
      <c r="G63" s="190"/>
      <c r="H63" s="200">
        <f>H65+H66+H72</f>
        <v>20998.4</v>
      </c>
      <c r="I63" s="192"/>
      <c r="J63" s="192"/>
      <c r="K63" s="202"/>
      <c r="L63" s="193"/>
      <c r="M63" s="171"/>
    </row>
    <row r="64" spans="1:13" ht="15.75" customHeight="1">
      <c r="A64" s="194" t="s">
        <v>289</v>
      </c>
      <c r="B64" s="195" t="s">
        <v>150</v>
      </c>
      <c r="C64" s="195" t="s">
        <v>186</v>
      </c>
      <c r="D64" s="195" t="s">
        <v>188</v>
      </c>
      <c r="E64" s="195" t="s">
        <v>287</v>
      </c>
      <c r="F64" s="195" t="s">
        <v>164</v>
      </c>
      <c r="G64" s="190"/>
      <c r="H64" s="200">
        <f>H65</f>
        <v>16772.4</v>
      </c>
      <c r="I64" s="192"/>
      <c r="J64" s="192"/>
      <c r="K64" s="202"/>
      <c r="L64" s="193"/>
      <c r="M64" s="171"/>
    </row>
    <row r="65" spans="1:13" ht="15.75" customHeight="1">
      <c r="A65" s="194" t="s">
        <v>166</v>
      </c>
      <c r="B65" s="195" t="s">
        <v>150</v>
      </c>
      <c r="C65" s="195" t="s">
        <v>186</v>
      </c>
      <c r="D65" s="195" t="s">
        <v>188</v>
      </c>
      <c r="E65" s="195" t="s">
        <v>287</v>
      </c>
      <c r="F65" s="195" t="s">
        <v>164</v>
      </c>
      <c r="G65" s="190">
        <v>211</v>
      </c>
      <c r="H65" s="204">
        <v>16772.4</v>
      </c>
      <c r="I65" s="192"/>
      <c r="J65" s="192"/>
      <c r="K65" s="202"/>
      <c r="L65" s="193"/>
      <c r="M65" s="171"/>
    </row>
    <row r="66" spans="1:13" ht="39.75" customHeight="1">
      <c r="A66" s="197" t="s">
        <v>290</v>
      </c>
      <c r="B66" s="189" t="s">
        <v>150</v>
      </c>
      <c r="C66" s="189" t="s">
        <v>186</v>
      </c>
      <c r="D66" s="189" t="s">
        <v>188</v>
      </c>
      <c r="E66" s="195" t="s">
        <v>287</v>
      </c>
      <c r="F66" s="195" t="s">
        <v>276</v>
      </c>
      <c r="G66" s="190"/>
      <c r="H66" s="200">
        <f>H69+H68+H70</f>
        <v>5</v>
      </c>
      <c r="I66" s="192"/>
      <c r="J66" s="192"/>
      <c r="K66" s="202"/>
      <c r="L66" s="193"/>
      <c r="M66" s="171"/>
    </row>
    <row r="67" spans="1:13" ht="12" customHeight="1">
      <c r="A67" s="198" t="s">
        <v>174</v>
      </c>
      <c r="B67" s="189" t="s">
        <v>150</v>
      </c>
      <c r="C67" s="189" t="s">
        <v>186</v>
      </c>
      <c r="D67" s="189" t="s">
        <v>188</v>
      </c>
      <c r="E67" s="195" t="s">
        <v>287</v>
      </c>
      <c r="F67" s="195" t="s">
        <v>276</v>
      </c>
      <c r="G67" s="190">
        <v>212</v>
      </c>
      <c r="H67" s="204">
        <f>H68</f>
        <v>3</v>
      </c>
      <c r="I67" s="192"/>
      <c r="J67" s="192"/>
      <c r="K67" s="205"/>
      <c r="L67" s="193"/>
      <c r="M67" s="171"/>
    </row>
    <row r="68" spans="1:13" ht="34.5" customHeight="1">
      <c r="A68" s="219" t="s">
        <v>309</v>
      </c>
      <c r="B68" s="195" t="s">
        <v>150</v>
      </c>
      <c r="C68" s="195" t="s">
        <v>186</v>
      </c>
      <c r="D68" s="195" t="s">
        <v>188</v>
      </c>
      <c r="E68" s="195" t="s">
        <v>287</v>
      </c>
      <c r="F68" s="195" t="s">
        <v>276</v>
      </c>
      <c r="G68" s="190">
        <v>212</v>
      </c>
      <c r="H68" s="204">
        <v>3</v>
      </c>
      <c r="I68" s="192"/>
      <c r="J68" s="192"/>
      <c r="K68" s="205"/>
      <c r="L68" s="193"/>
      <c r="M68" s="171"/>
    </row>
    <row r="69" spans="1:13" ht="34.5" customHeight="1">
      <c r="A69" s="219" t="s">
        <v>313</v>
      </c>
      <c r="B69" s="195" t="s">
        <v>150</v>
      </c>
      <c r="C69" s="195" t="s">
        <v>186</v>
      </c>
      <c r="D69" s="195" t="s">
        <v>188</v>
      </c>
      <c r="E69" s="195" t="s">
        <v>287</v>
      </c>
      <c r="F69" s="195" t="s">
        <v>276</v>
      </c>
      <c r="G69" s="190">
        <v>226</v>
      </c>
      <c r="H69" s="204">
        <v>1.5</v>
      </c>
      <c r="I69" s="192"/>
      <c r="J69" s="192"/>
      <c r="K69" s="205"/>
      <c r="L69" s="193"/>
      <c r="M69" s="171"/>
    </row>
    <row r="70" spans="1:13" ht="34.5" customHeight="1">
      <c r="A70" s="219" t="s">
        <v>314</v>
      </c>
      <c r="B70" s="195" t="s">
        <v>150</v>
      </c>
      <c r="C70" s="195" t="s">
        <v>186</v>
      </c>
      <c r="D70" s="195" t="s">
        <v>188</v>
      </c>
      <c r="E70" s="195" t="s">
        <v>287</v>
      </c>
      <c r="F70" s="195" t="s">
        <v>276</v>
      </c>
      <c r="G70" s="190">
        <v>226</v>
      </c>
      <c r="H70" s="204">
        <v>0.5</v>
      </c>
      <c r="I70" s="192"/>
      <c r="J70" s="192"/>
      <c r="K70" s="205"/>
      <c r="L70" s="193"/>
      <c r="M70" s="171"/>
    </row>
    <row r="71" spans="1:13" ht="36" customHeight="1">
      <c r="A71" s="214" t="s">
        <v>291</v>
      </c>
      <c r="B71" s="189" t="s">
        <v>150</v>
      </c>
      <c r="C71" s="189" t="s">
        <v>186</v>
      </c>
      <c r="D71" s="189" t="s">
        <v>188</v>
      </c>
      <c r="E71" s="189" t="s">
        <v>287</v>
      </c>
      <c r="F71" s="189" t="s">
        <v>292</v>
      </c>
      <c r="G71" s="199"/>
      <c r="H71" s="200">
        <f>H72</f>
        <v>4221</v>
      </c>
      <c r="I71" s="192"/>
      <c r="J71" s="192"/>
      <c r="K71" s="205"/>
      <c r="L71" s="193"/>
      <c r="M71" s="171"/>
    </row>
    <row r="72" spans="1:13" ht="18" customHeight="1">
      <c r="A72" s="198" t="s">
        <v>167</v>
      </c>
      <c r="B72" s="189" t="s">
        <v>150</v>
      </c>
      <c r="C72" s="189" t="s">
        <v>186</v>
      </c>
      <c r="D72" s="189" t="s">
        <v>188</v>
      </c>
      <c r="E72" s="195" t="s">
        <v>287</v>
      </c>
      <c r="F72" s="195" t="s">
        <v>292</v>
      </c>
      <c r="G72" s="190">
        <v>213</v>
      </c>
      <c r="H72" s="204">
        <v>4221</v>
      </c>
      <c r="I72" s="192"/>
      <c r="J72" s="192"/>
      <c r="K72" s="202"/>
      <c r="L72" s="193"/>
      <c r="M72" s="171"/>
    </row>
    <row r="73" spans="1:12" ht="32.25" customHeight="1">
      <c r="A73" s="215" t="s">
        <v>277</v>
      </c>
      <c r="B73" s="216" t="s">
        <v>150</v>
      </c>
      <c r="C73" s="216" t="s">
        <v>186</v>
      </c>
      <c r="D73" s="216" t="s">
        <v>188</v>
      </c>
      <c r="E73" s="216" t="s">
        <v>287</v>
      </c>
      <c r="F73" s="216" t="s">
        <v>169</v>
      </c>
      <c r="G73" s="217"/>
      <c r="H73" s="218">
        <f>H74</f>
        <v>6994.599999999999</v>
      </c>
      <c r="I73" s="178"/>
      <c r="J73" s="178"/>
      <c r="K73" s="179"/>
      <c r="L73" s="180"/>
    </row>
    <row r="74" spans="1:12" s="58" customFormat="1" ht="43.5" customHeight="1">
      <c r="A74" s="66" t="s">
        <v>278</v>
      </c>
      <c r="B74" s="67" t="s">
        <v>150</v>
      </c>
      <c r="C74" s="67" t="s">
        <v>186</v>
      </c>
      <c r="D74" s="67" t="s">
        <v>188</v>
      </c>
      <c r="E74" s="67" t="s">
        <v>287</v>
      </c>
      <c r="F74" s="67" t="s">
        <v>171</v>
      </c>
      <c r="G74" s="61"/>
      <c r="H74" s="74">
        <f>SUM(H77+H103)</f>
        <v>6994.599999999999</v>
      </c>
      <c r="I74" s="77"/>
      <c r="J74" s="77"/>
      <c r="K74" s="78"/>
      <c r="L74" s="79"/>
    </row>
    <row r="75" spans="1:12" s="58" customFormat="1" ht="43.5" customHeight="1" hidden="1">
      <c r="A75" s="66" t="s">
        <v>293</v>
      </c>
      <c r="B75" s="67" t="s">
        <v>150</v>
      </c>
      <c r="C75" s="67" t="s">
        <v>186</v>
      </c>
      <c r="D75" s="67" t="s">
        <v>188</v>
      </c>
      <c r="E75" s="67" t="s">
        <v>287</v>
      </c>
      <c r="F75" s="67" t="s">
        <v>193</v>
      </c>
      <c r="G75" s="61"/>
      <c r="H75" s="74">
        <f>SUM(H90+H78+H96+H105)</f>
        <v>244</v>
      </c>
      <c r="I75" s="77"/>
      <c r="J75" s="77"/>
      <c r="K75" s="78"/>
      <c r="L75" s="79"/>
    </row>
    <row r="76" spans="1:12" s="58" customFormat="1" ht="50.25" customHeight="1">
      <c r="A76" s="66" t="s">
        <v>172</v>
      </c>
      <c r="B76" s="67" t="s">
        <v>150</v>
      </c>
      <c r="C76" s="62" t="s">
        <v>186</v>
      </c>
      <c r="D76" s="62" t="s">
        <v>188</v>
      </c>
      <c r="E76" s="62" t="s">
        <v>287</v>
      </c>
      <c r="F76" s="62" t="s">
        <v>173</v>
      </c>
      <c r="G76" s="211"/>
      <c r="H76" s="72">
        <f>SUM(H77+H103)</f>
        <v>6994.599999999999</v>
      </c>
      <c r="I76" s="77"/>
      <c r="J76" s="77"/>
      <c r="K76" s="78"/>
      <c r="L76" s="79"/>
    </row>
    <row r="77" spans="1:12" ht="21.75" customHeight="1">
      <c r="A77" s="75" t="s">
        <v>175</v>
      </c>
      <c r="B77" s="62" t="s">
        <v>150</v>
      </c>
      <c r="C77" s="62" t="s">
        <v>186</v>
      </c>
      <c r="D77" s="62" t="s">
        <v>188</v>
      </c>
      <c r="E77" s="62" t="s">
        <v>287</v>
      </c>
      <c r="F77" s="62" t="s">
        <v>171</v>
      </c>
      <c r="G77" s="71">
        <v>220</v>
      </c>
      <c r="H77" s="72">
        <f>SUM(H78+H83+H90+H98+H91)</f>
        <v>6868.599999999999</v>
      </c>
      <c r="I77" s="64"/>
      <c r="J77" s="64"/>
      <c r="K77" s="73"/>
      <c r="L77" s="65"/>
    </row>
    <row r="78" spans="1:12" ht="21.75" customHeight="1">
      <c r="A78" s="75" t="s">
        <v>176</v>
      </c>
      <c r="B78" s="62" t="s">
        <v>150</v>
      </c>
      <c r="C78" s="62" t="s">
        <v>186</v>
      </c>
      <c r="D78" s="62" t="s">
        <v>188</v>
      </c>
      <c r="E78" s="62" t="s">
        <v>287</v>
      </c>
      <c r="F78" s="62" t="s">
        <v>173</v>
      </c>
      <c r="G78" s="71">
        <v>221</v>
      </c>
      <c r="H78" s="72">
        <f>SUM(H79+H80+H81)</f>
        <v>203.6</v>
      </c>
      <c r="I78" s="64"/>
      <c r="J78" s="64"/>
      <c r="K78" s="73"/>
      <c r="L78" s="65"/>
    </row>
    <row r="79" spans="1:12" ht="40.5" customHeight="1">
      <c r="A79" s="69" t="s">
        <v>194</v>
      </c>
      <c r="B79" s="67" t="s">
        <v>150</v>
      </c>
      <c r="C79" s="67" t="s">
        <v>186</v>
      </c>
      <c r="D79" s="67" t="s">
        <v>188</v>
      </c>
      <c r="E79" s="67" t="s">
        <v>287</v>
      </c>
      <c r="F79" s="67" t="s">
        <v>193</v>
      </c>
      <c r="G79" s="63">
        <v>221</v>
      </c>
      <c r="H79" s="74">
        <v>35.7</v>
      </c>
      <c r="I79" s="64"/>
      <c r="J79" s="64"/>
      <c r="K79" s="73"/>
      <c r="L79" s="65"/>
    </row>
    <row r="80" spans="1:12" ht="21.75" customHeight="1">
      <c r="A80" s="69" t="s">
        <v>195</v>
      </c>
      <c r="B80" s="67" t="s">
        <v>150</v>
      </c>
      <c r="C80" s="67" t="s">
        <v>186</v>
      </c>
      <c r="D80" s="67" t="s">
        <v>188</v>
      </c>
      <c r="E80" s="67" t="s">
        <v>287</v>
      </c>
      <c r="F80" s="67" t="s">
        <v>193</v>
      </c>
      <c r="G80" s="63">
        <v>221</v>
      </c>
      <c r="H80" s="74">
        <v>164.3</v>
      </c>
      <c r="I80" s="64"/>
      <c r="J80" s="64"/>
      <c r="K80" s="73"/>
      <c r="L80" s="65"/>
    </row>
    <row r="81" spans="1:12" ht="21.75" customHeight="1">
      <c r="A81" s="69" t="s">
        <v>304</v>
      </c>
      <c r="B81" s="67" t="s">
        <v>150</v>
      </c>
      <c r="C81" s="67" t="s">
        <v>186</v>
      </c>
      <c r="D81" s="67" t="s">
        <v>188</v>
      </c>
      <c r="E81" s="67" t="s">
        <v>287</v>
      </c>
      <c r="F81" s="67" t="s">
        <v>193</v>
      </c>
      <c r="G81" s="63">
        <v>221</v>
      </c>
      <c r="H81" s="74">
        <v>3.6</v>
      </c>
      <c r="I81" s="64"/>
      <c r="J81" s="64"/>
      <c r="K81" s="73"/>
      <c r="L81" s="65"/>
    </row>
    <row r="82" spans="1:12" ht="21.75" customHeight="1" hidden="1">
      <c r="A82" s="75" t="s">
        <v>177</v>
      </c>
      <c r="B82" s="62" t="s">
        <v>150</v>
      </c>
      <c r="C82" s="62" t="s">
        <v>186</v>
      </c>
      <c r="D82" s="62" t="s">
        <v>188</v>
      </c>
      <c r="E82" s="62" t="s">
        <v>287</v>
      </c>
      <c r="F82" s="62" t="s">
        <v>173</v>
      </c>
      <c r="G82" s="71">
        <v>222</v>
      </c>
      <c r="H82" s="72">
        <v>2</v>
      </c>
      <c r="I82" s="64"/>
      <c r="J82" s="64"/>
      <c r="K82" s="73"/>
      <c r="L82" s="65"/>
    </row>
    <row r="83" spans="1:12" ht="21.75" customHeight="1">
      <c r="A83" s="75" t="s">
        <v>178</v>
      </c>
      <c r="B83" s="62" t="s">
        <v>150</v>
      </c>
      <c r="C83" s="62" t="s">
        <v>186</v>
      </c>
      <c r="D83" s="62" t="s">
        <v>188</v>
      </c>
      <c r="E83" s="67" t="s">
        <v>287</v>
      </c>
      <c r="F83" s="62" t="s">
        <v>173</v>
      </c>
      <c r="G83" s="71">
        <v>223</v>
      </c>
      <c r="H83" s="72">
        <f>SUM(H84:H88)</f>
        <v>4444.5</v>
      </c>
      <c r="I83" s="64"/>
      <c r="J83" s="64"/>
      <c r="K83" s="76"/>
      <c r="L83" s="65"/>
    </row>
    <row r="84" spans="1:12" ht="21.75" customHeight="1">
      <c r="A84" s="69" t="s">
        <v>196</v>
      </c>
      <c r="B84" s="67" t="s">
        <v>150</v>
      </c>
      <c r="C84" s="67" t="s">
        <v>186</v>
      </c>
      <c r="D84" s="67" t="s">
        <v>188</v>
      </c>
      <c r="E84" s="67" t="s">
        <v>287</v>
      </c>
      <c r="F84" s="67" t="s">
        <v>173</v>
      </c>
      <c r="G84" s="63">
        <v>223</v>
      </c>
      <c r="H84" s="74">
        <v>3632.9</v>
      </c>
      <c r="I84" s="64"/>
      <c r="J84" s="64"/>
      <c r="K84" s="76"/>
      <c r="L84" s="65"/>
    </row>
    <row r="85" spans="1:12" ht="21.75" customHeight="1">
      <c r="A85" s="69" t="s">
        <v>197</v>
      </c>
      <c r="B85" s="67" t="s">
        <v>150</v>
      </c>
      <c r="C85" s="67" t="s">
        <v>186</v>
      </c>
      <c r="D85" s="67" t="s">
        <v>188</v>
      </c>
      <c r="E85" s="67" t="s">
        <v>287</v>
      </c>
      <c r="F85" s="67" t="s">
        <v>173</v>
      </c>
      <c r="G85" s="63">
        <v>223</v>
      </c>
      <c r="H85" s="74">
        <v>310</v>
      </c>
      <c r="I85" s="64"/>
      <c r="J85" s="64"/>
      <c r="K85" s="76"/>
      <c r="L85" s="65"/>
    </row>
    <row r="86" spans="1:12" ht="21.75" customHeight="1">
      <c r="A86" s="69" t="s">
        <v>199</v>
      </c>
      <c r="B86" s="67" t="s">
        <v>150</v>
      </c>
      <c r="C86" s="67" t="s">
        <v>186</v>
      </c>
      <c r="D86" s="67" t="s">
        <v>188</v>
      </c>
      <c r="E86" s="67" t="s">
        <v>287</v>
      </c>
      <c r="F86" s="67" t="s">
        <v>173</v>
      </c>
      <c r="G86" s="63">
        <v>223</v>
      </c>
      <c r="H86" s="74">
        <v>18.6</v>
      </c>
      <c r="I86" s="64"/>
      <c r="J86" s="64"/>
      <c r="K86" s="76"/>
      <c r="L86" s="65"/>
    </row>
    <row r="87" spans="1:12" ht="21.75" customHeight="1">
      <c r="A87" s="69" t="s">
        <v>273</v>
      </c>
      <c r="B87" s="67" t="s">
        <v>150</v>
      </c>
      <c r="C87" s="67" t="s">
        <v>186</v>
      </c>
      <c r="D87" s="67" t="s">
        <v>188</v>
      </c>
      <c r="E87" s="67" t="s">
        <v>287</v>
      </c>
      <c r="F87" s="67" t="s">
        <v>173</v>
      </c>
      <c r="G87" s="63">
        <v>223</v>
      </c>
      <c r="H87" s="74">
        <v>8</v>
      </c>
      <c r="I87" s="64"/>
      <c r="J87" s="64"/>
      <c r="K87" s="76"/>
      <c r="L87" s="65"/>
    </row>
    <row r="88" spans="1:12" ht="21.75" customHeight="1">
      <c r="A88" s="69" t="s">
        <v>299</v>
      </c>
      <c r="B88" s="67" t="s">
        <v>150</v>
      </c>
      <c r="C88" s="67" t="s">
        <v>186</v>
      </c>
      <c r="D88" s="67" t="s">
        <v>188</v>
      </c>
      <c r="E88" s="67" t="s">
        <v>287</v>
      </c>
      <c r="F88" s="67" t="s">
        <v>173</v>
      </c>
      <c r="G88" s="63">
        <v>223</v>
      </c>
      <c r="H88" s="74">
        <v>475</v>
      </c>
      <c r="I88" s="64"/>
      <c r="J88" s="64"/>
      <c r="K88" s="76"/>
      <c r="L88" s="65"/>
    </row>
    <row r="89" spans="1:12" ht="33.75" customHeight="1" hidden="1">
      <c r="A89" s="75" t="s">
        <v>179</v>
      </c>
      <c r="B89" s="62" t="s">
        <v>150</v>
      </c>
      <c r="C89" s="62" t="s">
        <v>186</v>
      </c>
      <c r="D89" s="62" t="s">
        <v>188</v>
      </c>
      <c r="E89" s="62" t="s">
        <v>287</v>
      </c>
      <c r="F89" s="62" t="s">
        <v>193</v>
      </c>
      <c r="G89" s="71">
        <v>225</v>
      </c>
      <c r="H89" s="72">
        <f>H90</f>
        <v>15.4</v>
      </c>
      <c r="I89" s="64"/>
      <c r="J89" s="64"/>
      <c r="K89" s="73"/>
      <c r="L89" s="65"/>
    </row>
    <row r="90" spans="1:12" ht="33.75" customHeight="1">
      <c r="A90" s="75" t="s">
        <v>303</v>
      </c>
      <c r="B90" s="62" t="s">
        <v>150</v>
      </c>
      <c r="C90" s="62" t="s">
        <v>186</v>
      </c>
      <c r="D90" s="62" t="s">
        <v>188</v>
      </c>
      <c r="E90" s="67" t="s">
        <v>287</v>
      </c>
      <c r="F90" s="62" t="s">
        <v>173</v>
      </c>
      <c r="G90" s="71">
        <v>224</v>
      </c>
      <c r="H90" s="72">
        <v>15.4</v>
      </c>
      <c r="I90" s="64"/>
      <c r="J90" s="64"/>
      <c r="K90" s="73"/>
      <c r="L90" s="65"/>
    </row>
    <row r="91" spans="1:12" ht="33.75" customHeight="1">
      <c r="A91" s="75" t="s">
        <v>179</v>
      </c>
      <c r="B91" s="62" t="s">
        <v>150</v>
      </c>
      <c r="C91" s="62" t="s">
        <v>186</v>
      </c>
      <c r="D91" s="62" t="s">
        <v>188</v>
      </c>
      <c r="E91" s="62" t="s">
        <v>287</v>
      </c>
      <c r="F91" s="62" t="s">
        <v>173</v>
      </c>
      <c r="G91" s="71">
        <v>225</v>
      </c>
      <c r="H91" s="72">
        <f>SUM(H92:H95)</f>
        <v>1936.7</v>
      </c>
      <c r="I91" s="64"/>
      <c r="J91" s="64"/>
      <c r="K91" s="73"/>
      <c r="L91" s="65"/>
    </row>
    <row r="92" spans="1:12" ht="33.75" customHeight="1">
      <c r="A92" s="69" t="s">
        <v>280</v>
      </c>
      <c r="B92" s="67" t="s">
        <v>150</v>
      </c>
      <c r="C92" s="67" t="s">
        <v>186</v>
      </c>
      <c r="D92" s="67" t="s">
        <v>188</v>
      </c>
      <c r="E92" s="67" t="s">
        <v>287</v>
      </c>
      <c r="F92" s="67" t="s">
        <v>173</v>
      </c>
      <c r="G92" s="63">
        <v>225</v>
      </c>
      <c r="H92" s="74">
        <v>35</v>
      </c>
      <c r="I92" s="64"/>
      <c r="J92" s="64"/>
      <c r="K92" s="73"/>
      <c r="L92" s="65"/>
    </row>
    <row r="93" spans="1:12" ht="33.75" customHeight="1">
      <c r="A93" s="69" t="s">
        <v>279</v>
      </c>
      <c r="B93" s="67" t="s">
        <v>150</v>
      </c>
      <c r="C93" s="67" t="s">
        <v>186</v>
      </c>
      <c r="D93" s="67" t="s">
        <v>188</v>
      </c>
      <c r="E93" s="67" t="s">
        <v>287</v>
      </c>
      <c r="F93" s="67" t="s">
        <v>173</v>
      </c>
      <c r="G93" s="63">
        <v>225</v>
      </c>
      <c r="H93" s="74">
        <v>1833.9</v>
      </c>
      <c r="I93" s="64"/>
      <c r="J93" s="64"/>
      <c r="K93" s="73"/>
      <c r="L93" s="65"/>
    </row>
    <row r="94" spans="1:12" ht="33.75" customHeight="1">
      <c r="A94" s="69" t="s">
        <v>274</v>
      </c>
      <c r="B94" s="67" t="s">
        <v>150</v>
      </c>
      <c r="C94" s="67" t="s">
        <v>186</v>
      </c>
      <c r="D94" s="67" t="s">
        <v>188</v>
      </c>
      <c r="E94" s="67" t="s">
        <v>287</v>
      </c>
      <c r="F94" s="67" t="s">
        <v>173</v>
      </c>
      <c r="G94" s="63">
        <v>225</v>
      </c>
      <c r="H94" s="74">
        <v>52.2</v>
      </c>
      <c r="I94" s="64"/>
      <c r="J94" s="64"/>
      <c r="K94" s="73"/>
      <c r="L94" s="65"/>
    </row>
    <row r="95" spans="1:12" ht="33.75" customHeight="1">
      <c r="A95" s="69" t="s">
        <v>298</v>
      </c>
      <c r="B95" s="67" t="s">
        <v>150</v>
      </c>
      <c r="C95" s="67" t="s">
        <v>186</v>
      </c>
      <c r="D95" s="67" t="s">
        <v>188</v>
      </c>
      <c r="E95" s="67" t="s">
        <v>287</v>
      </c>
      <c r="F95" s="67" t="s">
        <v>173</v>
      </c>
      <c r="G95" s="63">
        <v>225</v>
      </c>
      <c r="H95" s="74">
        <v>15.6</v>
      </c>
      <c r="I95" s="64"/>
      <c r="J95" s="64"/>
      <c r="K95" s="73"/>
      <c r="L95" s="65"/>
    </row>
    <row r="96" spans="1:12" ht="33.75" customHeight="1" hidden="1">
      <c r="A96" s="75" t="s">
        <v>180</v>
      </c>
      <c r="B96" s="62" t="s">
        <v>150</v>
      </c>
      <c r="C96" s="62" t="s">
        <v>186</v>
      </c>
      <c r="D96" s="62" t="s">
        <v>188</v>
      </c>
      <c r="E96" s="62" t="s">
        <v>287</v>
      </c>
      <c r="F96" s="62" t="s">
        <v>193</v>
      </c>
      <c r="G96" s="71">
        <v>226</v>
      </c>
      <c r="H96" s="72">
        <f>H97</f>
        <v>24</v>
      </c>
      <c r="I96" s="64"/>
      <c r="J96" s="64"/>
      <c r="K96" s="73"/>
      <c r="L96" s="65"/>
    </row>
    <row r="97" spans="1:12" ht="33.75" customHeight="1" hidden="1">
      <c r="A97" s="69" t="s">
        <v>300</v>
      </c>
      <c r="B97" s="67" t="s">
        <v>150</v>
      </c>
      <c r="C97" s="67" t="s">
        <v>186</v>
      </c>
      <c r="D97" s="67" t="s">
        <v>188</v>
      </c>
      <c r="E97" s="67" t="s">
        <v>287</v>
      </c>
      <c r="F97" s="67" t="s">
        <v>193</v>
      </c>
      <c r="G97" s="63">
        <v>226</v>
      </c>
      <c r="H97" s="74">
        <v>24</v>
      </c>
      <c r="I97" s="64"/>
      <c r="J97" s="64"/>
      <c r="K97" s="73"/>
      <c r="L97" s="65"/>
    </row>
    <row r="98" spans="1:12" ht="33.75" customHeight="1">
      <c r="A98" s="75" t="s">
        <v>180</v>
      </c>
      <c r="B98" s="62" t="s">
        <v>150</v>
      </c>
      <c r="C98" s="62" t="s">
        <v>186</v>
      </c>
      <c r="D98" s="62" t="s">
        <v>188</v>
      </c>
      <c r="E98" s="62" t="s">
        <v>287</v>
      </c>
      <c r="F98" s="62" t="s">
        <v>173</v>
      </c>
      <c r="G98" s="71">
        <v>226</v>
      </c>
      <c r="H98" s="72">
        <f>SUM(H99:H102)</f>
        <v>268.4</v>
      </c>
      <c r="I98" s="64"/>
      <c r="J98" s="64"/>
      <c r="K98" s="73"/>
      <c r="L98" s="65"/>
    </row>
    <row r="99" spans="1:12" ht="33.75" customHeight="1">
      <c r="A99" s="69" t="s">
        <v>308</v>
      </c>
      <c r="B99" s="67" t="s">
        <v>150</v>
      </c>
      <c r="C99" s="67" t="s">
        <v>186</v>
      </c>
      <c r="D99" s="67" t="s">
        <v>188</v>
      </c>
      <c r="E99" s="67" t="s">
        <v>287</v>
      </c>
      <c r="F99" s="67" t="s">
        <v>173</v>
      </c>
      <c r="G99" s="63">
        <v>226</v>
      </c>
      <c r="H99" s="74">
        <v>3</v>
      </c>
      <c r="I99" s="64"/>
      <c r="J99" s="64"/>
      <c r="K99" s="73"/>
      <c r="L99" s="65"/>
    </row>
    <row r="100" spans="1:12" ht="21.75" customHeight="1">
      <c r="A100" s="69" t="s">
        <v>296</v>
      </c>
      <c r="B100" s="67" t="s">
        <v>150</v>
      </c>
      <c r="C100" s="67" t="s">
        <v>186</v>
      </c>
      <c r="D100" s="67" t="s">
        <v>188</v>
      </c>
      <c r="E100" s="67" t="s">
        <v>287</v>
      </c>
      <c r="F100" s="67" t="s">
        <v>173</v>
      </c>
      <c r="G100" s="63">
        <v>226</v>
      </c>
      <c r="H100" s="74">
        <v>22</v>
      </c>
      <c r="I100" s="64"/>
      <c r="J100" s="64"/>
      <c r="K100" s="73"/>
      <c r="L100" s="65"/>
    </row>
    <row r="101" spans="1:12" ht="21.75" customHeight="1">
      <c r="A101" s="69" t="s">
        <v>300</v>
      </c>
      <c r="B101" s="67" t="s">
        <v>150</v>
      </c>
      <c r="C101" s="67" t="s">
        <v>186</v>
      </c>
      <c r="D101" s="67" t="s">
        <v>188</v>
      </c>
      <c r="E101" s="67" t="s">
        <v>287</v>
      </c>
      <c r="F101" s="67" t="s">
        <v>173</v>
      </c>
      <c r="G101" s="63">
        <v>226</v>
      </c>
      <c r="H101" s="74">
        <v>36.2</v>
      </c>
      <c r="I101" s="64"/>
      <c r="J101" s="64"/>
      <c r="K101" s="73"/>
      <c r="L101" s="65"/>
    </row>
    <row r="102" spans="1:12" ht="21.75" customHeight="1">
      <c r="A102" s="69" t="s">
        <v>297</v>
      </c>
      <c r="B102" s="67" t="s">
        <v>150</v>
      </c>
      <c r="C102" s="67" t="s">
        <v>186</v>
      </c>
      <c r="D102" s="67" t="s">
        <v>188</v>
      </c>
      <c r="E102" s="67" t="s">
        <v>287</v>
      </c>
      <c r="F102" s="67" t="s">
        <v>173</v>
      </c>
      <c r="G102" s="63">
        <v>226</v>
      </c>
      <c r="H102" s="74">
        <v>207.2</v>
      </c>
      <c r="I102" s="64"/>
      <c r="J102" s="64"/>
      <c r="K102" s="73"/>
      <c r="L102" s="65"/>
    </row>
    <row r="103" spans="1:12" ht="21.75" customHeight="1">
      <c r="A103" s="75" t="s">
        <v>182</v>
      </c>
      <c r="B103" s="62" t="s">
        <v>150</v>
      </c>
      <c r="C103" s="62" t="s">
        <v>186</v>
      </c>
      <c r="D103" s="62" t="s">
        <v>188</v>
      </c>
      <c r="E103" s="67" t="s">
        <v>287</v>
      </c>
      <c r="F103" s="62" t="s">
        <v>171</v>
      </c>
      <c r="G103" s="71">
        <v>300</v>
      </c>
      <c r="H103" s="72">
        <f>SUM(H104+H107)</f>
        <v>126</v>
      </c>
      <c r="I103" s="64"/>
      <c r="J103" s="64"/>
      <c r="K103" s="73"/>
      <c r="L103" s="65"/>
    </row>
    <row r="104" spans="1:12" ht="21.75" customHeight="1">
      <c r="A104" s="69" t="s">
        <v>183</v>
      </c>
      <c r="B104" s="67" t="s">
        <v>150</v>
      </c>
      <c r="C104" s="67" t="s">
        <v>186</v>
      </c>
      <c r="D104" s="67" t="s">
        <v>188</v>
      </c>
      <c r="E104" s="67" t="s">
        <v>287</v>
      </c>
      <c r="F104" s="67" t="s">
        <v>173</v>
      </c>
      <c r="G104" s="63">
        <v>310</v>
      </c>
      <c r="H104" s="74"/>
      <c r="I104" s="64"/>
      <c r="J104" s="64"/>
      <c r="K104" s="73"/>
      <c r="L104" s="65"/>
    </row>
    <row r="105" spans="1:12" ht="21.75" customHeight="1" hidden="1">
      <c r="A105" s="75" t="s">
        <v>184</v>
      </c>
      <c r="B105" s="62" t="s">
        <v>150</v>
      </c>
      <c r="C105" s="62" t="s">
        <v>186</v>
      </c>
      <c r="D105" s="62" t="s">
        <v>188</v>
      </c>
      <c r="E105" s="62" t="s">
        <v>287</v>
      </c>
      <c r="F105" s="62" t="s">
        <v>193</v>
      </c>
      <c r="G105" s="71">
        <v>340</v>
      </c>
      <c r="H105" s="72">
        <f>H106</f>
        <v>1</v>
      </c>
      <c r="I105" s="64"/>
      <c r="J105" s="64"/>
      <c r="K105" s="73"/>
      <c r="L105" s="65"/>
    </row>
    <row r="106" spans="1:12" ht="21.75" customHeight="1" hidden="1">
      <c r="A106" s="69" t="s">
        <v>302</v>
      </c>
      <c r="B106" s="67" t="s">
        <v>150</v>
      </c>
      <c r="C106" s="67" t="s">
        <v>186</v>
      </c>
      <c r="D106" s="67" t="s">
        <v>188</v>
      </c>
      <c r="E106" s="67" t="s">
        <v>287</v>
      </c>
      <c r="F106" s="67" t="s">
        <v>193</v>
      </c>
      <c r="G106" s="63">
        <v>340</v>
      </c>
      <c r="H106" s="74">
        <v>1</v>
      </c>
      <c r="I106" s="64"/>
      <c r="J106" s="64"/>
      <c r="K106" s="73"/>
      <c r="L106" s="65"/>
    </row>
    <row r="107" spans="1:12" ht="36.75" customHeight="1">
      <c r="A107" s="69" t="s">
        <v>184</v>
      </c>
      <c r="B107" s="62" t="s">
        <v>150</v>
      </c>
      <c r="C107" s="62" t="s">
        <v>186</v>
      </c>
      <c r="D107" s="62" t="s">
        <v>188</v>
      </c>
      <c r="E107" s="67" t="s">
        <v>287</v>
      </c>
      <c r="F107" s="62" t="s">
        <v>173</v>
      </c>
      <c r="G107" s="71">
        <v>344</v>
      </c>
      <c r="H107" s="72">
        <f>SUM(H108:H112)</f>
        <v>126</v>
      </c>
      <c r="I107" s="64"/>
      <c r="J107" s="64"/>
      <c r="K107" s="73"/>
      <c r="L107" s="65"/>
    </row>
    <row r="108" spans="1:12" ht="36.75" customHeight="1">
      <c r="A108" s="69" t="s">
        <v>310</v>
      </c>
      <c r="B108" s="67" t="s">
        <v>150</v>
      </c>
      <c r="C108" s="67" t="s">
        <v>186</v>
      </c>
      <c r="D108" s="67" t="s">
        <v>188</v>
      </c>
      <c r="E108" s="67" t="s">
        <v>287</v>
      </c>
      <c r="F108" s="67" t="s">
        <v>173</v>
      </c>
      <c r="G108" s="63">
        <v>343</v>
      </c>
      <c r="H108" s="74">
        <v>1</v>
      </c>
      <c r="I108" s="64"/>
      <c r="J108" s="64"/>
      <c r="K108" s="73"/>
      <c r="L108" s="65"/>
    </row>
    <row r="109" spans="1:12" ht="36.75" customHeight="1">
      <c r="A109" s="69" t="s">
        <v>201</v>
      </c>
      <c r="B109" s="67" t="s">
        <v>150</v>
      </c>
      <c r="C109" s="67" t="s">
        <v>186</v>
      </c>
      <c r="D109" s="67" t="s">
        <v>188</v>
      </c>
      <c r="E109" s="67" t="s">
        <v>287</v>
      </c>
      <c r="F109" s="67" t="s">
        <v>173</v>
      </c>
      <c r="G109" s="63">
        <v>344</v>
      </c>
      <c r="H109" s="74">
        <v>12.5</v>
      </c>
      <c r="I109" s="64"/>
      <c r="J109" s="64"/>
      <c r="K109" s="73"/>
      <c r="L109" s="65"/>
    </row>
    <row r="110" spans="1:12" ht="36.75" customHeight="1">
      <c r="A110" s="69" t="s">
        <v>200</v>
      </c>
      <c r="B110" s="67" t="s">
        <v>150</v>
      </c>
      <c r="C110" s="67" t="s">
        <v>186</v>
      </c>
      <c r="D110" s="67" t="s">
        <v>188</v>
      </c>
      <c r="E110" s="67" t="s">
        <v>287</v>
      </c>
      <c r="F110" s="67" t="s">
        <v>173</v>
      </c>
      <c r="G110" s="63">
        <v>346</v>
      </c>
      <c r="H110" s="74">
        <v>12</v>
      </c>
      <c r="I110" s="64"/>
      <c r="J110" s="64"/>
      <c r="K110" s="73"/>
      <c r="L110" s="65"/>
    </row>
    <row r="111" spans="1:12" ht="36.75" customHeight="1">
      <c r="A111" s="69" t="s">
        <v>294</v>
      </c>
      <c r="B111" s="67" t="s">
        <v>150</v>
      </c>
      <c r="C111" s="67" t="s">
        <v>186</v>
      </c>
      <c r="D111" s="67" t="s">
        <v>188</v>
      </c>
      <c r="E111" s="67" t="s">
        <v>287</v>
      </c>
      <c r="F111" s="67" t="s">
        <v>173</v>
      </c>
      <c r="G111" s="63">
        <v>346</v>
      </c>
      <c r="H111" s="74">
        <v>27</v>
      </c>
      <c r="I111" s="64"/>
      <c r="J111" s="64"/>
      <c r="K111" s="73"/>
      <c r="L111" s="65"/>
    </row>
    <row r="112" spans="1:12" ht="36.75" customHeight="1">
      <c r="A112" s="69" t="s">
        <v>295</v>
      </c>
      <c r="B112" s="67" t="s">
        <v>150</v>
      </c>
      <c r="C112" s="67" t="s">
        <v>186</v>
      </c>
      <c r="D112" s="67" t="s">
        <v>188</v>
      </c>
      <c r="E112" s="67" t="s">
        <v>287</v>
      </c>
      <c r="F112" s="67" t="s">
        <v>173</v>
      </c>
      <c r="G112" s="63">
        <v>346</v>
      </c>
      <c r="H112" s="74">
        <v>73.5</v>
      </c>
      <c r="I112" s="64"/>
      <c r="J112" s="64"/>
      <c r="K112" s="73"/>
      <c r="L112" s="65"/>
    </row>
    <row r="113" spans="1:12" s="58" customFormat="1" ht="26.25" customHeight="1">
      <c r="A113" s="213" t="s">
        <v>202</v>
      </c>
      <c r="B113" s="62" t="s">
        <v>150</v>
      </c>
      <c r="C113" s="62" t="s">
        <v>186</v>
      </c>
      <c r="D113" s="62" t="s">
        <v>188</v>
      </c>
      <c r="E113" s="62" t="s">
        <v>287</v>
      </c>
      <c r="F113" s="62" t="s">
        <v>203</v>
      </c>
      <c r="G113" s="211"/>
      <c r="H113" s="72">
        <f>H114</f>
        <v>175.9</v>
      </c>
      <c r="I113" s="77"/>
      <c r="J113" s="77"/>
      <c r="K113" s="78"/>
      <c r="L113" s="79"/>
    </row>
    <row r="114" spans="1:12" s="58" customFormat="1" ht="26.25" customHeight="1">
      <c r="A114" s="213" t="s">
        <v>281</v>
      </c>
      <c r="B114" s="62" t="s">
        <v>150</v>
      </c>
      <c r="C114" s="62" t="s">
        <v>186</v>
      </c>
      <c r="D114" s="62" t="s">
        <v>188</v>
      </c>
      <c r="E114" s="62" t="s">
        <v>287</v>
      </c>
      <c r="F114" s="62" t="s">
        <v>282</v>
      </c>
      <c r="G114" s="211"/>
      <c r="H114" s="72">
        <f>H115+H162+H163</f>
        <v>175.9</v>
      </c>
      <c r="I114" s="77"/>
      <c r="J114" s="77"/>
      <c r="K114" s="78"/>
      <c r="L114" s="79"/>
    </row>
    <row r="115" spans="1:12" s="58" customFormat="1" ht="26.25" customHeight="1">
      <c r="A115" s="213" t="s">
        <v>283</v>
      </c>
      <c r="B115" s="62" t="s">
        <v>150</v>
      </c>
      <c r="C115" s="62" t="s">
        <v>186</v>
      </c>
      <c r="D115" s="62" t="s">
        <v>188</v>
      </c>
      <c r="E115" s="62" t="s">
        <v>287</v>
      </c>
      <c r="F115" s="62" t="s">
        <v>204</v>
      </c>
      <c r="G115" s="211"/>
      <c r="H115" s="72">
        <f>H116</f>
        <v>174.1</v>
      </c>
      <c r="I115" s="77"/>
      <c r="J115" s="77"/>
      <c r="K115" s="78"/>
      <c r="L115" s="79"/>
    </row>
    <row r="116" spans="1:12" s="58" customFormat="1" ht="30" customHeight="1">
      <c r="A116" s="66" t="s">
        <v>301</v>
      </c>
      <c r="B116" s="67" t="s">
        <v>150</v>
      </c>
      <c r="C116" s="67" t="s">
        <v>186</v>
      </c>
      <c r="D116" s="67" t="s">
        <v>188</v>
      </c>
      <c r="E116" s="67" t="s">
        <v>287</v>
      </c>
      <c r="F116" s="67" t="s">
        <v>204</v>
      </c>
      <c r="G116" s="210" t="s">
        <v>312</v>
      </c>
      <c r="H116" s="74">
        <v>174.1</v>
      </c>
      <c r="I116" s="77"/>
      <c r="J116" s="77"/>
      <c r="K116" s="78"/>
      <c r="L116" s="79"/>
    </row>
    <row r="117" spans="1:12" ht="12.75" customHeight="1" hidden="1">
      <c r="A117" s="66" t="s">
        <v>205</v>
      </c>
      <c r="B117" s="67" t="s">
        <v>150</v>
      </c>
      <c r="C117" s="67" t="s">
        <v>186</v>
      </c>
      <c r="D117" s="67" t="s">
        <v>188</v>
      </c>
      <c r="E117" s="67" t="s">
        <v>206</v>
      </c>
      <c r="F117" s="67"/>
      <c r="G117" s="63"/>
      <c r="H117" s="68"/>
      <c r="I117" s="64"/>
      <c r="J117" s="64"/>
      <c r="K117" s="65"/>
      <c r="L117" s="65"/>
    </row>
    <row r="118" spans="1:12" ht="12.75" customHeight="1" hidden="1">
      <c r="A118" s="66" t="s">
        <v>157</v>
      </c>
      <c r="B118" s="67" t="s">
        <v>150</v>
      </c>
      <c r="C118" s="67" t="s">
        <v>186</v>
      </c>
      <c r="D118" s="67" t="s">
        <v>188</v>
      </c>
      <c r="E118" s="67" t="s">
        <v>198</v>
      </c>
      <c r="F118" s="67"/>
      <c r="G118" s="63"/>
      <c r="H118" s="68"/>
      <c r="I118" s="64"/>
      <c r="J118" s="64"/>
      <c r="K118" s="65"/>
      <c r="L118" s="65"/>
    </row>
    <row r="119" spans="1:12" ht="12.75" customHeight="1" hidden="1">
      <c r="A119" s="66" t="s">
        <v>159</v>
      </c>
      <c r="B119" s="67" t="s">
        <v>150</v>
      </c>
      <c r="C119" s="67" t="s">
        <v>186</v>
      </c>
      <c r="D119" s="67" t="s">
        <v>188</v>
      </c>
      <c r="E119" s="67" t="s">
        <v>198</v>
      </c>
      <c r="F119" s="67" t="s">
        <v>160</v>
      </c>
      <c r="G119" s="63"/>
      <c r="H119" s="68"/>
      <c r="I119" s="64"/>
      <c r="J119" s="64"/>
      <c r="K119" s="65"/>
      <c r="L119" s="65"/>
    </row>
    <row r="120" spans="1:12" ht="12.75" customHeight="1" hidden="1">
      <c r="A120" s="66" t="s">
        <v>161</v>
      </c>
      <c r="B120" s="67" t="s">
        <v>150</v>
      </c>
      <c r="C120" s="67" t="s">
        <v>186</v>
      </c>
      <c r="D120" s="67" t="s">
        <v>188</v>
      </c>
      <c r="E120" s="67" t="s">
        <v>198</v>
      </c>
      <c r="F120" s="67" t="s">
        <v>162</v>
      </c>
      <c r="G120" s="63"/>
      <c r="H120" s="68"/>
      <c r="I120" s="64"/>
      <c r="J120" s="64"/>
      <c r="K120" s="65"/>
      <c r="L120" s="65"/>
    </row>
    <row r="121" spans="1:12" ht="12.75" customHeight="1" hidden="1">
      <c r="A121" s="66" t="s">
        <v>163</v>
      </c>
      <c r="B121" s="67" t="s">
        <v>150</v>
      </c>
      <c r="C121" s="67" t="s">
        <v>186</v>
      </c>
      <c r="D121" s="67" t="s">
        <v>188</v>
      </c>
      <c r="E121" s="67" t="s">
        <v>198</v>
      </c>
      <c r="F121" s="67" t="s">
        <v>164</v>
      </c>
      <c r="G121" s="63"/>
      <c r="H121" s="68"/>
      <c r="I121" s="64"/>
      <c r="J121" s="64"/>
      <c r="K121" s="65"/>
      <c r="L121" s="65"/>
    </row>
    <row r="122" spans="1:12" ht="12.75" customHeight="1" hidden="1">
      <c r="A122" s="69" t="s">
        <v>165</v>
      </c>
      <c r="B122" s="67" t="s">
        <v>150</v>
      </c>
      <c r="C122" s="67" t="s">
        <v>186</v>
      </c>
      <c r="D122" s="67" t="s">
        <v>188</v>
      </c>
      <c r="E122" s="67" t="s">
        <v>198</v>
      </c>
      <c r="F122" s="67" t="s">
        <v>164</v>
      </c>
      <c r="G122" s="63">
        <v>210</v>
      </c>
      <c r="H122" s="68"/>
      <c r="I122" s="64"/>
      <c r="J122" s="64"/>
      <c r="K122" s="65"/>
      <c r="L122" s="65"/>
    </row>
    <row r="123" spans="1:12" ht="12.75" customHeight="1" hidden="1">
      <c r="A123" s="70" t="s">
        <v>166</v>
      </c>
      <c r="B123" s="67" t="s">
        <v>150</v>
      </c>
      <c r="C123" s="67" t="s">
        <v>186</v>
      </c>
      <c r="D123" s="67" t="s">
        <v>188</v>
      </c>
      <c r="E123" s="67" t="s">
        <v>198</v>
      </c>
      <c r="F123" s="67" t="s">
        <v>164</v>
      </c>
      <c r="G123" s="63">
        <v>211</v>
      </c>
      <c r="H123" s="68"/>
      <c r="I123" s="64"/>
      <c r="J123" s="64"/>
      <c r="K123" s="65"/>
      <c r="L123" s="65"/>
    </row>
    <row r="124" spans="1:12" ht="12.75" customHeight="1" hidden="1">
      <c r="A124" s="70" t="s">
        <v>167</v>
      </c>
      <c r="B124" s="67" t="s">
        <v>150</v>
      </c>
      <c r="C124" s="67" t="s">
        <v>186</v>
      </c>
      <c r="D124" s="67" t="s">
        <v>188</v>
      </c>
      <c r="E124" s="67" t="s">
        <v>198</v>
      </c>
      <c r="F124" s="67" t="s">
        <v>164</v>
      </c>
      <c r="G124" s="63">
        <v>213</v>
      </c>
      <c r="H124" s="68"/>
      <c r="I124" s="64"/>
      <c r="J124" s="64"/>
      <c r="K124" s="65"/>
      <c r="L124" s="65"/>
    </row>
    <row r="125" spans="1:12" ht="12.75" customHeight="1" hidden="1">
      <c r="A125" s="66" t="s">
        <v>168</v>
      </c>
      <c r="B125" s="67" t="s">
        <v>150</v>
      </c>
      <c r="C125" s="67" t="s">
        <v>186</v>
      </c>
      <c r="D125" s="67" t="s">
        <v>188</v>
      </c>
      <c r="E125" s="67" t="s">
        <v>198</v>
      </c>
      <c r="F125" s="67" t="s">
        <v>169</v>
      </c>
      <c r="G125" s="63"/>
      <c r="H125" s="68"/>
      <c r="I125" s="64"/>
      <c r="J125" s="64"/>
      <c r="K125" s="65"/>
      <c r="L125" s="65"/>
    </row>
    <row r="126" spans="1:12" ht="12.75" customHeight="1" hidden="1">
      <c r="A126" s="66" t="s">
        <v>170</v>
      </c>
      <c r="B126" s="67" t="s">
        <v>150</v>
      </c>
      <c r="C126" s="67" t="s">
        <v>186</v>
      </c>
      <c r="D126" s="67" t="s">
        <v>188</v>
      </c>
      <c r="E126" s="67" t="s">
        <v>198</v>
      </c>
      <c r="F126" s="67" t="s">
        <v>171</v>
      </c>
      <c r="G126" s="63"/>
      <c r="H126" s="68"/>
      <c r="I126" s="64"/>
      <c r="J126" s="64"/>
      <c r="K126" s="65"/>
      <c r="L126" s="65"/>
    </row>
    <row r="127" spans="1:12" ht="12.75" customHeight="1" hidden="1">
      <c r="A127" s="66" t="s">
        <v>172</v>
      </c>
      <c r="B127" s="67" t="s">
        <v>150</v>
      </c>
      <c r="C127" s="67" t="s">
        <v>186</v>
      </c>
      <c r="D127" s="67" t="s">
        <v>188</v>
      </c>
      <c r="E127" s="67" t="s">
        <v>198</v>
      </c>
      <c r="F127" s="67" t="s">
        <v>173</v>
      </c>
      <c r="G127" s="63"/>
      <c r="H127" s="68"/>
      <c r="I127" s="64"/>
      <c r="J127" s="64"/>
      <c r="K127" s="65"/>
      <c r="L127" s="65"/>
    </row>
    <row r="128" spans="1:12" ht="12.75" customHeight="1" hidden="1">
      <c r="A128" s="69" t="s">
        <v>174</v>
      </c>
      <c r="B128" s="67" t="s">
        <v>150</v>
      </c>
      <c r="C128" s="67" t="s">
        <v>186</v>
      </c>
      <c r="D128" s="67" t="s">
        <v>188</v>
      </c>
      <c r="E128" s="67" t="s">
        <v>198</v>
      </c>
      <c r="F128" s="67" t="s">
        <v>173</v>
      </c>
      <c r="G128" s="63">
        <v>212</v>
      </c>
      <c r="H128" s="68"/>
      <c r="I128" s="64"/>
      <c r="J128" s="64"/>
      <c r="K128" s="65"/>
      <c r="L128" s="65"/>
    </row>
    <row r="129" spans="1:12" ht="12.75" customHeight="1" hidden="1">
      <c r="A129" s="69" t="s">
        <v>175</v>
      </c>
      <c r="B129" s="67" t="s">
        <v>150</v>
      </c>
      <c r="C129" s="67" t="s">
        <v>186</v>
      </c>
      <c r="D129" s="67" t="s">
        <v>188</v>
      </c>
      <c r="E129" s="67" t="s">
        <v>198</v>
      </c>
      <c r="F129" s="67" t="s">
        <v>173</v>
      </c>
      <c r="G129" s="63">
        <v>220</v>
      </c>
      <c r="H129" s="68"/>
      <c r="I129" s="64"/>
      <c r="J129" s="64"/>
      <c r="K129" s="65"/>
      <c r="L129" s="65"/>
    </row>
    <row r="130" spans="1:12" ht="12.75" customHeight="1" hidden="1">
      <c r="A130" s="69" t="s">
        <v>176</v>
      </c>
      <c r="B130" s="67" t="s">
        <v>150</v>
      </c>
      <c r="C130" s="67" t="s">
        <v>186</v>
      </c>
      <c r="D130" s="67" t="s">
        <v>188</v>
      </c>
      <c r="E130" s="67" t="s">
        <v>198</v>
      </c>
      <c r="F130" s="67" t="s">
        <v>173</v>
      </c>
      <c r="G130" s="63">
        <v>221</v>
      </c>
      <c r="H130" s="68"/>
      <c r="I130" s="64"/>
      <c r="J130" s="64"/>
      <c r="K130" s="65"/>
      <c r="L130" s="65"/>
    </row>
    <row r="131" spans="1:12" ht="12.75" customHeight="1" hidden="1">
      <c r="A131" s="69" t="s">
        <v>177</v>
      </c>
      <c r="B131" s="67" t="s">
        <v>150</v>
      </c>
      <c r="C131" s="67" t="s">
        <v>186</v>
      </c>
      <c r="D131" s="67" t="s">
        <v>188</v>
      </c>
      <c r="E131" s="67" t="s">
        <v>198</v>
      </c>
      <c r="F131" s="67" t="s">
        <v>173</v>
      </c>
      <c r="G131" s="63">
        <v>222</v>
      </c>
      <c r="H131" s="68"/>
      <c r="I131" s="64"/>
      <c r="J131" s="64"/>
      <c r="K131" s="65"/>
      <c r="L131" s="65"/>
    </row>
    <row r="132" spans="1:12" ht="12.75" customHeight="1" hidden="1">
      <c r="A132" s="69" t="s">
        <v>178</v>
      </c>
      <c r="B132" s="67" t="s">
        <v>150</v>
      </c>
      <c r="C132" s="67" t="s">
        <v>186</v>
      </c>
      <c r="D132" s="67" t="s">
        <v>188</v>
      </c>
      <c r="E132" s="67" t="s">
        <v>198</v>
      </c>
      <c r="F132" s="67" t="s">
        <v>173</v>
      </c>
      <c r="G132" s="63">
        <v>223</v>
      </c>
      <c r="H132" s="68"/>
      <c r="I132" s="64"/>
      <c r="J132" s="64"/>
      <c r="K132" s="65"/>
      <c r="L132" s="65"/>
    </row>
    <row r="133" spans="1:12" ht="12.75" customHeight="1" hidden="1">
      <c r="A133" s="69" t="s">
        <v>179</v>
      </c>
      <c r="B133" s="67" t="s">
        <v>150</v>
      </c>
      <c r="C133" s="67" t="s">
        <v>186</v>
      </c>
      <c r="D133" s="67" t="s">
        <v>188</v>
      </c>
      <c r="E133" s="67" t="s">
        <v>198</v>
      </c>
      <c r="F133" s="67" t="s">
        <v>173</v>
      </c>
      <c r="G133" s="63">
        <v>225</v>
      </c>
      <c r="H133" s="68"/>
      <c r="I133" s="64"/>
      <c r="J133" s="64"/>
      <c r="K133" s="65"/>
      <c r="L133" s="65"/>
    </row>
    <row r="134" spans="1:12" ht="12.75" customHeight="1" hidden="1">
      <c r="A134" s="69" t="s">
        <v>180</v>
      </c>
      <c r="B134" s="67" t="s">
        <v>150</v>
      </c>
      <c r="C134" s="67" t="s">
        <v>186</v>
      </c>
      <c r="D134" s="67" t="s">
        <v>188</v>
      </c>
      <c r="E134" s="67" t="s">
        <v>198</v>
      </c>
      <c r="F134" s="67" t="s">
        <v>173</v>
      </c>
      <c r="G134" s="63">
        <v>226</v>
      </c>
      <c r="H134" s="68"/>
      <c r="I134" s="64"/>
      <c r="J134" s="64"/>
      <c r="K134" s="65"/>
      <c r="L134" s="65"/>
    </row>
    <row r="135" spans="1:12" ht="12.75" customHeight="1" hidden="1">
      <c r="A135" s="69" t="s">
        <v>181</v>
      </c>
      <c r="B135" s="67" t="s">
        <v>150</v>
      </c>
      <c r="C135" s="67" t="s">
        <v>186</v>
      </c>
      <c r="D135" s="67" t="s">
        <v>188</v>
      </c>
      <c r="E135" s="67" t="s">
        <v>198</v>
      </c>
      <c r="F135" s="67" t="s">
        <v>173</v>
      </c>
      <c r="G135" s="63">
        <v>290</v>
      </c>
      <c r="H135" s="68"/>
      <c r="I135" s="64"/>
      <c r="J135" s="64"/>
      <c r="K135" s="65"/>
      <c r="L135" s="65"/>
    </row>
    <row r="136" spans="1:12" ht="12.75" customHeight="1" hidden="1">
      <c r="A136" s="69" t="s">
        <v>182</v>
      </c>
      <c r="B136" s="67" t="s">
        <v>150</v>
      </c>
      <c r="C136" s="67" t="s">
        <v>186</v>
      </c>
      <c r="D136" s="67" t="s">
        <v>188</v>
      </c>
      <c r="E136" s="67" t="s">
        <v>198</v>
      </c>
      <c r="F136" s="67" t="s">
        <v>173</v>
      </c>
      <c r="G136" s="63">
        <v>300</v>
      </c>
      <c r="H136" s="68"/>
      <c r="I136" s="64"/>
      <c r="J136" s="64"/>
      <c r="K136" s="65"/>
      <c r="L136" s="65"/>
    </row>
    <row r="137" spans="1:12" ht="12.75" customHeight="1" hidden="1">
      <c r="A137" s="69" t="s">
        <v>183</v>
      </c>
      <c r="B137" s="67" t="s">
        <v>150</v>
      </c>
      <c r="C137" s="67" t="s">
        <v>186</v>
      </c>
      <c r="D137" s="67" t="s">
        <v>188</v>
      </c>
      <c r="E137" s="67" t="s">
        <v>198</v>
      </c>
      <c r="F137" s="67" t="s">
        <v>173</v>
      </c>
      <c r="G137" s="63">
        <v>310</v>
      </c>
      <c r="H137" s="68"/>
      <c r="I137" s="64"/>
      <c r="J137" s="64"/>
      <c r="K137" s="65"/>
      <c r="L137" s="65"/>
    </row>
    <row r="138" spans="1:12" ht="12.75" customHeight="1" hidden="1">
      <c r="A138" s="69" t="s">
        <v>184</v>
      </c>
      <c r="B138" s="67" t="s">
        <v>150</v>
      </c>
      <c r="C138" s="67" t="s">
        <v>186</v>
      </c>
      <c r="D138" s="67" t="s">
        <v>188</v>
      </c>
      <c r="E138" s="67" t="s">
        <v>198</v>
      </c>
      <c r="F138" s="67" t="s">
        <v>173</v>
      </c>
      <c r="G138" s="63">
        <v>340</v>
      </c>
      <c r="H138" s="68"/>
      <c r="I138" s="64"/>
      <c r="J138" s="64"/>
      <c r="K138" s="65"/>
      <c r="L138" s="65"/>
    </row>
    <row r="139" spans="1:12" ht="12.75" customHeight="1" hidden="1">
      <c r="A139" s="66" t="s">
        <v>207</v>
      </c>
      <c r="B139" s="67" t="s">
        <v>150</v>
      </c>
      <c r="C139" s="67" t="s">
        <v>186</v>
      </c>
      <c r="D139" s="67" t="s">
        <v>208</v>
      </c>
      <c r="E139" s="67"/>
      <c r="F139" s="67"/>
      <c r="G139" s="63"/>
      <c r="H139" s="68"/>
      <c r="I139" s="64"/>
      <c r="J139" s="64"/>
      <c r="K139" s="65"/>
      <c r="L139" s="65"/>
    </row>
    <row r="140" spans="1:12" ht="12.75" customHeight="1" hidden="1">
      <c r="A140" s="66" t="s">
        <v>209</v>
      </c>
      <c r="B140" s="67" t="s">
        <v>150</v>
      </c>
      <c r="C140" s="67" t="s">
        <v>186</v>
      </c>
      <c r="D140" s="67" t="s">
        <v>208</v>
      </c>
      <c r="E140" s="67" t="s">
        <v>210</v>
      </c>
      <c r="F140" s="67"/>
      <c r="G140" s="63"/>
      <c r="H140" s="68"/>
      <c r="I140" s="64"/>
      <c r="J140" s="64"/>
      <c r="K140" s="65"/>
      <c r="L140" s="65"/>
    </row>
    <row r="141" spans="1:12" ht="12.75" customHeight="1" hidden="1">
      <c r="A141" s="66" t="s">
        <v>211</v>
      </c>
      <c r="B141" s="67" t="s">
        <v>150</v>
      </c>
      <c r="C141" s="67" t="s">
        <v>186</v>
      </c>
      <c r="D141" s="67" t="s">
        <v>208</v>
      </c>
      <c r="E141" s="67" t="s">
        <v>212</v>
      </c>
      <c r="F141" s="67"/>
      <c r="G141" s="63"/>
      <c r="H141" s="68"/>
      <c r="I141" s="64"/>
      <c r="J141" s="64"/>
      <c r="K141" s="65"/>
      <c r="L141" s="65"/>
    </row>
    <row r="142" spans="1:12" ht="12.75" customHeight="1" hidden="1">
      <c r="A142" s="66" t="s">
        <v>159</v>
      </c>
      <c r="B142" s="67" t="s">
        <v>150</v>
      </c>
      <c r="C142" s="67" t="s">
        <v>186</v>
      </c>
      <c r="D142" s="67" t="s">
        <v>208</v>
      </c>
      <c r="E142" s="67" t="s">
        <v>212</v>
      </c>
      <c r="F142" s="67" t="s">
        <v>160</v>
      </c>
      <c r="G142" s="63"/>
      <c r="H142" s="68"/>
      <c r="I142" s="64"/>
      <c r="J142" s="64"/>
      <c r="K142" s="65"/>
      <c r="L142" s="65"/>
    </row>
    <row r="143" spans="1:12" ht="12.75" customHeight="1" hidden="1">
      <c r="A143" s="66" t="s">
        <v>213</v>
      </c>
      <c r="B143" s="67" t="s">
        <v>150</v>
      </c>
      <c r="C143" s="67" t="s">
        <v>186</v>
      </c>
      <c r="D143" s="67" t="s">
        <v>208</v>
      </c>
      <c r="E143" s="67" t="s">
        <v>212</v>
      </c>
      <c r="F143" s="67" t="s">
        <v>214</v>
      </c>
      <c r="G143" s="63"/>
      <c r="H143" s="68"/>
      <c r="I143" s="64"/>
      <c r="J143" s="64"/>
      <c r="K143" s="65"/>
      <c r="L143" s="65"/>
    </row>
    <row r="144" spans="1:12" ht="12.75" customHeight="1" hidden="1">
      <c r="A144" s="66" t="s">
        <v>163</v>
      </c>
      <c r="B144" s="67" t="s">
        <v>150</v>
      </c>
      <c r="C144" s="67" t="s">
        <v>186</v>
      </c>
      <c r="D144" s="67" t="s">
        <v>208</v>
      </c>
      <c r="E144" s="67" t="s">
        <v>212</v>
      </c>
      <c r="F144" s="67" t="s">
        <v>215</v>
      </c>
      <c r="G144" s="80"/>
      <c r="H144" s="68"/>
      <c r="I144" s="64"/>
      <c r="J144" s="64"/>
      <c r="K144" s="65"/>
      <c r="L144" s="65"/>
    </row>
    <row r="145" spans="1:12" ht="12.75" customHeight="1" hidden="1">
      <c r="A145" s="69" t="s">
        <v>165</v>
      </c>
      <c r="B145" s="67" t="s">
        <v>150</v>
      </c>
      <c r="C145" s="67" t="s">
        <v>186</v>
      </c>
      <c r="D145" s="67" t="s">
        <v>208</v>
      </c>
      <c r="E145" s="67" t="s">
        <v>212</v>
      </c>
      <c r="F145" s="67" t="s">
        <v>215</v>
      </c>
      <c r="G145" s="80" t="s">
        <v>216</v>
      </c>
      <c r="H145" s="68"/>
      <c r="I145" s="64"/>
      <c r="J145" s="64"/>
      <c r="K145" s="65"/>
      <c r="L145" s="65"/>
    </row>
    <row r="146" spans="1:12" ht="12.75" customHeight="1" hidden="1">
      <c r="A146" s="70" t="s">
        <v>166</v>
      </c>
      <c r="B146" s="67" t="s">
        <v>150</v>
      </c>
      <c r="C146" s="67" t="s">
        <v>186</v>
      </c>
      <c r="D146" s="67" t="s">
        <v>208</v>
      </c>
      <c r="E146" s="67" t="s">
        <v>212</v>
      </c>
      <c r="F146" s="67" t="s">
        <v>215</v>
      </c>
      <c r="G146" s="80" t="s">
        <v>217</v>
      </c>
      <c r="H146" s="68"/>
      <c r="I146" s="64"/>
      <c r="J146" s="64"/>
      <c r="K146" s="65"/>
      <c r="L146" s="65"/>
    </row>
    <row r="147" spans="1:12" ht="12.75" customHeight="1" hidden="1">
      <c r="A147" s="70" t="s">
        <v>167</v>
      </c>
      <c r="B147" s="67" t="s">
        <v>150</v>
      </c>
      <c r="C147" s="67" t="s">
        <v>186</v>
      </c>
      <c r="D147" s="67" t="s">
        <v>208</v>
      </c>
      <c r="E147" s="67" t="s">
        <v>212</v>
      </c>
      <c r="F147" s="67" t="s">
        <v>215</v>
      </c>
      <c r="G147" s="80" t="s">
        <v>218</v>
      </c>
      <c r="H147" s="68"/>
      <c r="I147" s="64"/>
      <c r="J147" s="64"/>
      <c r="K147" s="65"/>
      <c r="L147" s="65"/>
    </row>
    <row r="148" spans="1:12" ht="12.75" customHeight="1" hidden="1">
      <c r="A148" s="66" t="s">
        <v>168</v>
      </c>
      <c r="B148" s="67" t="s">
        <v>150</v>
      </c>
      <c r="C148" s="67" t="s">
        <v>186</v>
      </c>
      <c r="D148" s="67" t="s">
        <v>208</v>
      </c>
      <c r="E148" s="67" t="s">
        <v>212</v>
      </c>
      <c r="F148" s="67" t="s">
        <v>169</v>
      </c>
      <c r="G148" s="80"/>
      <c r="H148" s="68"/>
      <c r="I148" s="64"/>
      <c r="J148" s="64"/>
      <c r="K148" s="65"/>
      <c r="L148" s="65"/>
    </row>
    <row r="149" spans="1:12" ht="12.75" customHeight="1" hidden="1">
      <c r="A149" s="66" t="s">
        <v>170</v>
      </c>
      <c r="B149" s="67" t="s">
        <v>150</v>
      </c>
      <c r="C149" s="67" t="s">
        <v>186</v>
      </c>
      <c r="D149" s="67" t="s">
        <v>208</v>
      </c>
      <c r="E149" s="67" t="s">
        <v>212</v>
      </c>
      <c r="F149" s="67" t="s">
        <v>171</v>
      </c>
      <c r="G149" s="80"/>
      <c r="H149" s="68"/>
      <c r="I149" s="64"/>
      <c r="J149" s="64"/>
      <c r="K149" s="65"/>
      <c r="L149" s="65"/>
    </row>
    <row r="150" spans="1:12" ht="12.75" customHeight="1" hidden="1">
      <c r="A150" s="66" t="s">
        <v>172</v>
      </c>
      <c r="B150" s="67" t="s">
        <v>150</v>
      </c>
      <c r="C150" s="67" t="s">
        <v>186</v>
      </c>
      <c r="D150" s="67" t="s">
        <v>208</v>
      </c>
      <c r="E150" s="67" t="s">
        <v>212</v>
      </c>
      <c r="F150" s="67" t="s">
        <v>173</v>
      </c>
      <c r="G150" s="80"/>
      <c r="H150" s="68"/>
      <c r="I150" s="64"/>
      <c r="J150" s="64"/>
      <c r="K150" s="65"/>
      <c r="L150" s="65"/>
    </row>
    <row r="151" spans="1:12" ht="12.75" customHeight="1" hidden="1">
      <c r="A151" s="69" t="s">
        <v>174</v>
      </c>
      <c r="B151" s="67" t="s">
        <v>150</v>
      </c>
      <c r="C151" s="67" t="s">
        <v>186</v>
      </c>
      <c r="D151" s="67" t="s">
        <v>208</v>
      </c>
      <c r="E151" s="67" t="s">
        <v>212</v>
      </c>
      <c r="F151" s="67" t="s">
        <v>173</v>
      </c>
      <c r="G151" s="63">
        <v>212</v>
      </c>
      <c r="H151" s="68"/>
      <c r="I151" s="64"/>
      <c r="J151" s="64"/>
      <c r="K151" s="65"/>
      <c r="L151" s="65"/>
    </row>
    <row r="152" spans="1:12" ht="12.75" customHeight="1" hidden="1">
      <c r="A152" s="69" t="s">
        <v>175</v>
      </c>
      <c r="B152" s="67" t="s">
        <v>150</v>
      </c>
      <c r="C152" s="67" t="s">
        <v>186</v>
      </c>
      <c r="D152" s="67" t="s">
        <v>208</v>
      </c>
      <c r="E152" s="67" t="s">
        <v>212</v>
      </c>
      <c r="F152" s="67" t="s">
        <v>173</v>
      </c>
      <c r="G152" s="63">
        <v>220</v>
      </c>
      <c r="H152" s="68"/>
      <c r="I152" s="64"/>
      <c r="J152" s="64"/>
      <c r="K152" s="65"/>
      <c r="L152" s="65"/>
    </row>
    <row r="153" spans="1:12" ht="12.75" customHeight="1" hidden="1">
      <c r="A153" s="69" t="s">
        <v>176</v>
      </c>
      <c r="B153" s="67" t="s">
        <v>150</v>
      </c>
      <c r="C153" s="67" t="s">
        <v>186</v>
      </c>
      <c r="D153" s="67" t="s">
        <v>208</v>
      </c>
      <c r="E153" s="67" t="s">
        <v>212</v>
      </c>
      <c r="F153" s="67" t="s">
        <v>173</v>
      </c>
      <c r="G153" s="63">
        <v>221</v>
      </c>
      <c r="H153" s="68"/>
      <c r="I153" s="64"/>
      <c r="J153" s="64"/>
      <c r="K153" s="65"/>
      <c r="L153" s="65"/>
    </row>
    <row r="154" spans="1:12" ht="12.75" customHeight="1" hidden="1">
      <c r="A154" s="69" t="s">
        <v>177</v>
      </c>
      <c r="B154" s="67" t="s">
        <v>150</v>
      </c>
      <c r="C154" s="67" t="s">
        <v>186</v>
      </c>
      <c r="D154" s="67" t="s">
        <v>208</v>
      </c>
      <c r="E154" s="67" t="s">
        <v>212</v>
      </c>
      <c r="F154" s="67" t="s">
        <v>173</v>
      </c>
      <c r="G154" s="63">
        <v>222</v>
      </c>
      <c r="H154" s="68"/>
      <c r="I154" s="64"/>
      <c r="J154" s="64"/>
      <c r="K154" s="65"/>
      <c r="L154" s="65"/>
    </row>
    <row r="155" spans="1:12" ht="12.75" customHeight="1" hidden="1">
      <c r="A155" s="69" t="s">
        <v>178</v>
      </c>
      <c r="B155" s="67" t="s">
        <v>150</v>
      </c>
      <c r="C155" s="67" t="s">
        <v>186</v>
      </c>
      <c r="D155" s="67" t="s">
        <v>208</v>
      </c>
      <c r="E155" s="67" t="s">
        <v>212</v>
      </c>
      <c r="F155" s="67" t="s">
        <v>173</v>
      </c>
      <c r="G155" s="63">
        <v>223</v>
      </c>
      <c r="H155" s="68"/>
      <c r="I155" s="64"/>
      <c r="J155" s="64"/>
      <c r="K155" s="65"/>
      <c r="L155" s="65"/>
    </row>
    <row r="156" spans="1:12" ht="12.75" customHeight="1" hidden="1">
      <c r="A156" s="69" t="s">
        <v>179</v>
      </c>
      <c r="B156" s="67" t="s">
        <v>150</v>
      </c>
      <c r="C156" s="67" t="s">
        <v>186</v>
      </c>
      <c r="D156" s="67" t="s">
        <v>208</v>
      </c>
      <c r="E156" s="67" t="s">
        <v>212</v>
      </c>
      <c r="F156" s="67" t="s">
        <v>173</v>
      </c>
      <c r="G156" s="63">
        <v>225</v>
      </c>
      <c r="H156" s="68"/>
      <c r="I156" s="64"/>
      <c r="J156" s="64"/>
      <c r="K156" s="65"/>
      <c r="L156" s="65"/>
    </row>
    <row r="157" spans="1:12" ht="12.75" customHeight="1" hidden="1">
      <c r="A157" s="69" t="s">
        <v>180</v>
      </c>
      <c r="B157" s="67" t="s">
        <v>150</v>
      </c>
      <c r="C157" s="67" t="s">
        <v>186</v>
      </c>
      <c r="D157" s="67" t="s">
        <v>208</v>
      </c>
      <c r="E157" s="67" t="s">
        <v>212</v>
      </c>
      <c r="F157" s="67" t="s">
        <v>173</v>
      </c>
      <c r="G157" s="63">
        <v>226</v>
      </c>
      <c r="H157" s="68"/>
      <c r="I157" s="64"/>
      <c r="J157" s="64"/>
      <c r="K157" s="65"/>
      <c r="L157" s="65"/>
    </row>
    <row r="158" spans="1:12" ht="12.75" customHeight="1" hidden="1">
      <c r="A158" s="69" t="s">
        <v>182</v>
      </c>
      <c r="B158" s="67" t="s">
        <v>150</v>
      </c>
      <c r="C158" s="67" t="s">
        <v>186</v>
      </c>
      <c r="D158" s="67" t="s">
        <v>208</v>
      </c>
      <c r="E158" s="67" t="s">
        <v>212</v>
      </c>
      <c r="F158" s="67" t="s">
        <v>173</v>
      </c>
      <c r="G158" s="63">
        <v>300</v>
      </c>
      <c r="H158" s="68"/>
      <c r="I158" s="64"/>
      <c r="J158" s="64"/>
      <c r="K158" s="65"/>
      <c r="L158" s="65"/>
    </row>
    <row r="159" spans="1:12" ht="12.75" customHeight="1" hidden="1">
      <c r="A159" s="69" t="s">
        <v>183</v>
      </c>
      <c r="B159" s="67" t="s">
        <v>150</v>
      </c>
      <c r="C159" s="67" t="s">
        <v>186</v>
      </c>
      <c r="D159" s="67" t="s">
        <v>208</v>
      </c>
      <c r="E159" s="67" t="s">
        <v>212</v>
      </c>
      <c r="F159" s="67" t="s">
        <v>173</v>
      </c>
      <c r="G159" s="63">
        <v>310</v>
      </c>
      <c r="H159" s="68"/>
      <c r="I159" s="64"/>
      <c r="J159" s="64"/>
      <c r="K159" s="65"/>
      <c r="L159" s="65"/>
    </row>
    <row r="160" spans="1:12" ht="12.75" customHeight="1" hidden="1">
      <c r="A160" s="69" t="s">
        <v>184</v>
      </c>
      <c r="B160" s="67" t="s">
        <v>150</v>
      </c>
      <c r="C160" s="67" t="s">
        <v>186</v>
      </c>
      <c r="D160" s="67" t="s">
        <v>208</v>
      </c>
      <c r="E160" s="67" t="s">
        <v>212</v>
      </c>
      <c r="F160" s="67" t="s">
        <v>173</v>
      </c>
      <c r="G160" s="63">
        <v>340</v>
      </c>
      <c r="H160" s="68">
        <v>22.3</v>
      </c>
      <c r="I160" s="64"/>
      <c r="J160" s="64"/>
      <c r="K160" s="65"/>
      <c r="L160" s="65"/>
    </row>
    <row r="161" spans="1:12" s="86" customFormat="1" ht="15.75" hidden="1">
      <c r="A161" s="81" t="s">
        <v>219</v>
      </c>
      <c r="B161" s="81"/>
      <c r="C161" s="81"/>
      <c r="D161" s="81"/>
      <c r="E161" s="47"/>
      <c r="F161" s="81"/>
      <c r="G161" s="82"/>
      <c r="H161" s="83"/>
      <c r="I161" s="84"/>
      <c r="J161" s="84"/>
      <c r="K161" s="85"/>
      <c r="L161" s="85"/>
    </row>
    <row r="162" spans="1:12" s="86" customFormat="1" ht="15.75">
      <c r="A162" s="208" t="s">
        <v>305</v>
      </c>
      <c r="B162" s="67" t="s">
        <v>150</v>
      </c>
      <c r="C162" s="67" t="s">
        <v>186</v>
      </c>
      <c r="D162" s="67" t="s">
        <v>188</v>
      </c>
      <c r="E162" s="67" t="s">
        <v>287</v>
      </c>
      <c r="F162" s="209">
        <v>852</v>
      </c>
      <c r="G162" s="48">
        <v>291</v>
      </c>
      <c r="H162" s="49"/>
      <c r="I162" s="84"/>
      <c r="J162" s="84"/>
      <c r="K162" s="85"/>
      <c r="L162" s="85"/>
    </row>
    <row r="163" spans="1:12" s="86" customFormat="1" ht="15.75">
      <c r="A163" s="47" t="s">
        <v>306</v>
      </c>
      <c r="B163" s="67" t="s">
        <v>150</v>
      </c>
      <c r="C163" s="67" t="s">
        <v>186</v>
      </c>
      <c r="D163" s="67" t="s">
        <v>188</v>
      </c>
      <c r="E163" s="67" t="s">
        <v>287</v>
      </c>
      <c r="F163" s="212">
        <v>853</v>
      </c>
      <c r="G163" s="48">
        <v>297</v>
      </c>
      <c r="H163" s="49">
        <v>1.8</v>
      </c>
      <c r="I163" s="84"/>
      <c r="J163" s="84"/>
      <c r="K163" s="85"/>
      <c r="L163" s="85"/>
    </row>
    <row r="164" spans="1:12" s="87" customFormat="1" ht="12.75">
      <c r="A164" s="235" t="s">
        <v>272</v>
      </c>
      <c r="B164" s="236"/>
      <c r="C164" s="236"/>
      <c r="D164" s="236"/>
      <c r="E164" s="236"/>
      <c r="F164" s="236"/>
      <c r="G164" s="236"/>
      <c r="H164" s="236"/>
      <c r="I164" s="89"/>
      <c r="J164" s="89"/>
      <c r="K164" s="90"/>
      <c r="L164" s="231"/>
    </row>
    <row r="165" spans="1:12" s="96" customFormat="1" ht="12.75">
      <c r="A165" s="237"/>
      <c r="B165" s="237"/>
      <c r="C165" s="237"/>
      <c r="D165" s="237"/>
      <c r="E165" s="237"/>
      <c r="F165" s="237"/>
      <c r="G165" s="237"/>
      <c r="H165" s="237"/>
      <c r="I165" s="93"/>
      <c r="J165" s="94"/>
      <c r="K165" s="95"/>
      <c r="L165" s="231"/>
    </row>
    <row r="166" spans="1:12" ht="15" customHeight="1">
      <c r="A166" s="237"/>
      <c r="B166" s="237"/>
      <c r="C166" s="237"/>
      <c r="D166" s="237"/>
      <c r="E166" s="237"/>
      <c r="F166" s="237"/>
      <c r="G166" s="237"/>
      <c r="H166" s="237"/>
      <c r="I166" s="97"/>
      <c r="L166" s="231"/>
    </row>
    <row r="167" spans="1:12" ht="1.5" customHeight="1">
      <c r="A167" s="98"/>
      <c r="B167" s="92"/>
      <c r="C167" s="92"/>
      <c r="D167" s="92"/>
      <c r="E167" s="92"/>
      <c r="F167" s="92"/>
      <c r="G167" s="87"/>
      <c r="H167" s="88"/>
      <c r="I167" s="97"/>
      <c r="L167" s="231"/>
    </row>
    <row r="168" spans="1:12" ht="15.75" hidden="1">
      <c r="A168" s="98"/>
      <c r="B168" s="92"/>
      <c r="C168" s="92"/>
      <c r="D168" s="92"/>
      <c r="E168" s="92"/>
      <c r="F168" s="92"/>
      <c r="G168" s="87"/>
      <c r="H168" s="88"/>
      <c r="I168" s="97"/>
      <c r="L168" s="231"/>
    </row>
    <row r="169" spans="1:12" ht="15.75" hidden="1">
      <c r="A169" s="98"/>
      <c r="B169" s="92"/>
      <c r="C169" s="92"/>
      <c r="D169" s="92"/>
      <c r="E169" s="92"/>
      <c r="F169" s="92"/>
      <c r="G169" s="87"/>
      <c r="H169" s="88"/>
      <c r="I169" s="97"/>
      <c r="L169" s="231"/>
    </row>
    <row r="170" spans="1:12" ht="15.75" hidden="1">
      <c r="A170" s="91"/>
      <c r="B170" s="92"/>
      <c r="C170" s="92"/>
      <c r="D170" s="92"/>
      <c r="E170" s="92"/>
      <c r="F170" s="92"/>
      <c r="G170" s="87"/>
      <c r="H170" s="88"/>
      <c r="I170" s="97"/>
      <c r="L170" s="231"/>
    </row>
  </sheetData>
  <sheetProtection selectLockedCells="1" selectUnlockedCells="1"/>
  <autoFilter ref="B15:L160"/>
  <mergeCells count="9">
    <mergeCell ref="L164:L170"/>
    <mergeCell ref="A11:L12"/>
    <mergeCell ref="A13:L13"/>
    <mergeCell ref="B14:L14"/>
    <mergeCell ref="A164:H166"/>
    <mergeCell ref="A4:L5"/>
    <mergeCell ref="A10:L10"/>
    <mergeCell ref="A8:L9"/>
    <mergeCell ref="A6:L7"/>
  </mergeCells>
  <printOptions/>
  <pageMargins left="0.9840277777777777" right="0" top="0" bottom="0" header="0.5118055555555555" footer="0.5118055555555555"/>
  <pageSetup horizontalDpi="300" verticalDpi="300" orientation="portrait" paperSize="9" scale="81" r:id="rId1"/>
</worksheet>
</file>

<file path=xl/worksheets/sheet4.xml><?xml version="1.0" encoding="utf-8"?>
<worksheet xmlns="http://schemas.openxmlformats.org/spreadsheetml/2006/main" xmlns:r="http://schemas.openxmlformats.org/officeDocument/2006/relationships">
  <dimension ref="A1:K36"/>
  <sheetViews>
    <sheetView showZeros="0" view="pageBreakPreview" zoomScaleSheetLayoutView="10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J3" sqref="J3"/>
    </sheetView>
  </sheetViews>
  <sheetFormatPr defaultColWidth="9.00390625" defaultRowHeight="12.75"/>
  <cols>
    <col min="1" max="1" width="0.37109375" style="99" customWidth="1"/>
    <col min="2" max="3" width="1.00390625" style="99" customWidth="1"/>
    <col min="4" max="4" width="29.875" style="99" customWidth="1"/>
    <col min="5" max="5" width="5.75390625" style="99" customWidth="1"/>
    <col min="6" max="10" width="10.125" style="100" customWidth="1"/>
    <col min="11" max="11" width="1.12109375" style="99" customWidth="1"/>
    <col min="12" max="16384" width="9.125" style="99" customWidth="1"/>
  </cols>
  <sheetData>
    <row r="1" spans="2:10" ht="12.75">
      <c r="B1" s="250" t="s">
        <v>220</v>
      </c>
      <c r="C1" s="250"/>
      <c r="D1" s="250"/>
      <c r="E1" s="250"/>
      <c r="F1" s="250"/>
      <c r="G1" s="250"/>
      <c r="H1" s="250"/>
      <c r="I1" s="250"/>
      <c r="J1" s="250"/>
    </row>
    <row r="2" spans="1:11" ht="12.75" customHeight="1">
      <c r="A2" s="101"/>
      <c r="B2" s="101"/>
      <c r="C2" s="101"/>
      <c r="D2" s="101"/>
      <c r="E2" s="101"/>
      <c r="F2" s="102"/>
      <c r="G2" s="102"/>
      <c r="H2" s="102"/>
      <c r="I2" s="102"/>
      <c r="J2" s="102" t="s">
        <v>9</v>
      </c>
      <c r="K2" s="101"/>
    </row>
    <row r="3" spans="1:11" ht="17.25" customHeight="1">
      <c r="A3" s="101"/>
      <c r="B3" s="251" t="s">
        <v>138</v>
      </c>
      <c r="C3" s="251"/>
      <c r="D3" s="251"/>
      <c r="E3" s="103" t="s">
        <v>221</v>
      </c>
      <c r="F3" s="104" t="s">
        <v>12</v>
      </c>
      <c r="G3" s="105" t="s">
        <v>13</v>
      </c>
      <c r="H3" s="105" t="s">
        <v>14</v>
      </c>
      <c r="I3" s="106" t="s">
        <v>15</v>
      </c>
      <c r="J3" s="107" t="s">
        <v>16</v>
      </c>
      <c r="K3" s="108"/>
    </row>
    <row r="4" spans="1:11" ht="12" customHeight="1">
      <c r="A4" s="101"/>
      <c r="B4" s="252">
        <v>1</v>
      </c>
      <c r="C4" s="252"/>
      <c r="D4" s="252"/>
      <c r="E4" s="109">
        <v>2</v>
      </c>
      <c r="F4" s="110">
        <v>3</v>
      </c>
      <c r="G4" s="111">
        <v>4</v>
      </c>
      <c r="H4" s="111">
        <v>5</v>
      </c>
      <c r="I4" s="112">
        <v>6</v>
      </c>
      <c r="J4" s="113">
        <v>7</v>
      </c>
      <c r="K4" s="108"/>
    </row>
    <row r="5" spans="1:11" ht="14.25" customHeight="1">
      <c r="A5" s="114"/>
      <c r="B5" s="253" t="s">
        <v>222</v>
      </c>
      <c r="C5" s="253"/>
      <c r="D5" s="253"/>
      <c r="E5" s="115">
        <v>200</v>
      </c>
      <c r="F5" s="116"/>
      <c r="G5" s="117"/>
      <c r="H5" s="117"/>
      <c r="I5" s="118"/>
      <c r="J5" s="119"/>
      <c r="K5" s="108"/>
    </row>
    <row r="6" spans="1:11" ht="21.75" customHeight="1">
      <c r="A6" s="114"/>
      <c r="B6" s="120"/>
      <c r="C6" s="249" t="s">
        <v>223</v>
      </c>
      <c r="D6" s="249"/>
      <c r="E6" s="122">
        <v>210</v>
      </c>
      <c r="F6" s="123"/>
      <c r="G6" s="124"/>
      <c r="H6" s="124"/>
      <c r="I6" s="125"/>
      <c r="J6" s="126"/>
      <c r="K6" s="108"/>
    </row>
    <row r="7" spans="1:11" ht="14.25" customHeight="1">
      <c r="A7" s="114"/>
      <c r="B7" s="120"/>
      <c r="C7" s="127"/>
      <c r="D7" s="121" t="s">
        <v>166</v>
      </c>
      <c r="E7" s="122">
        <v>211</v>
      </c>
      <c r="F7" s="123"/>
      <c r="G7" s="124"/>
      <c r="H7" s="124"/>
      <c r="I7" s="125"/>
      <c r="J7" s="126"/>
      <c r="K7" s="108"/>
    </row>
    <row r="8" spans="1:11" ht="14.25" customHeight="1">
      <c r="A8" s="114"/>
      <c r="B8" s="120"/>
      <c r="C8" s="127"/>
      <c r="D8" s="121" t="s">
        <v>174</v>
      </c>
      <c r="E8" s="122">
        <v>212</v>
      </c>
      <c r="F8" s="123"/>
      <c r="G8" s="124"/>
      <c r="H8" s="124"/>
      <c r="I8" s="125"/>
      <c r="J8" s="126"/>
      <c r="K8" s="108"/>
    </row>
    <row r="9" spans="1:11" ht="14.25" customHeight="1">
      <c r="A9" s="114"/>
      <c r="B9" s="120"/>
      <c r="C9" s="127"/>
      <c r="D9" s="121" t="s">
        <v>224</v>
      </c>
      <c r="E9" s="122">
        <v>213</v>
      </c>
      <c r="F9" s="123"/>
      <c r="G9" s="124"/>
      <c r="H9" s="124"/>
      <c r="I9" s="125"/>
      <c r="J9" s="126"/>
      <c r="K9" s="108"/>
    </row>
    <row r="10" spans="1:11" ht="14.25" customHeight="1">
      <c r="A10" s="114"/>
      <c r="B10" s="120"/>
      <c r="C10" s="249" t="s">
        <v>225</v>
      </c>
      <c r="D10" s="249"/>
      <c r="E10" s="122">
        <v>220</v>
      </c>
      <c r="F10" s="123"/>
      <c r="G10" s="124"/>
      <c r="H10" s="124"/>
      <c r="I10" s="125"/>
      <c r="J10" s="126"/>
      <c r="K10" s="108"/>
    </row>
    <row r="11" spans="1:11" ht="14.25" customHeight="1">
      <c r="A11" s="114"/>
      <c r="B11" s="120"/>
      <c r="C11" s="127"/>
      <c r="D11" s="121" t="s">
        <v>176</v>
      </c>
      <c r="E11" s="122">
        <v>221</v>
      </c>
      <c r="F11" s="123"/>
      <c r="G11" s="124"/>
      <c r="H11" s="124"/>
      <c r="I11" s="125"/>
      <c r="J11" s="126"/>
      <c r="K11" s="108"/>
    </row>
    <row r="12" spans="1:11" ht="14.25" customHeight="1">
      <c r="A12" s="114"/>
      <c r="B12" s="120"/>
      <c r="C12" s="127"/>
      <c r="D12" s="121" t="s">
        <v>177</v>
      </c>
      <c r="E12" s="122">
        <v>222</v>
      </c>
      <c r="F12" s="123"/>
      <c r="G12" s="124"/>
      <c r="H12" s="124"/>
      <c r="I12" s="125"/>
      <c r="J12" s="126"/>
      <c r="K12" s="108"/>
    </row>
    <row r="13" spans="1:11" ht="14.25" customHeight="1">
      <c r="A13" s="114"/>
      <c r="B13" s="120"/>
      <c r="C13" s="127"/>
      <c r="D13" s="121" t="s">
        <v>178</v>
      </c>
      <c r="E13" s="122">
        <v>223</v>
      </c>
      <c r="F13" s="123"/>
      <c r="G13" s="124"/>
      <c r="H13" s="124"/>
      <c r="I13" s="125"/>
      <c r="J13" s="126"/>
      <c r="K13" s="108"/>
    </row>
    <row r="14" spans="1:11" ht="21.75" customHeight="1">
      <c r="A14" s="114"/>
      <c r="B14" s="120"/>
      <c r="C14" s="127"/>
      <c r="D14" s="121" t="s">
        <v>226</v>
      </c>
      <c r="E14" s="122">
        <v>224</v>
      </c>
      <c r="F14" s="123"/>
      <c r="G14" s="124"/>
      <c r="H14" s="124"/>
      <c r="I14" s="125"/>
      <c r="J14" s="126"/>
      <c r="K14" s="108"/>
    </row>
    <row r="15" spans="1:11" ht="14.25" customHeight="1">
      <c r="A15" s="114"/>
      <c r="B15" s="120"/>
      <c r="C15" s="127"/>
      <c r="D15" s="121" t="s">
        <v>227</v>
      </c>
      <c r="E15" s="122">
        <v>225</v>
      </c>
      <c r="F15" s="123"/>
      <c r="G15" s="124"/>
      <c r="H15" s="124"/>
      <c r="I15" s="125"/>
      <c r="J15" s="126"/>
      <c r="K15" s="108"/>
    </row>
    <row r="16" spans="1:11" ht="14.25" customHeight="1">
      <c r="A16" s="114"/>
      <c r="B16" s="120"/>
      <c r="C16" s="127"/>
      <c r="D16" s="121" t="s">
        <v>228</v>
      </c>
      <c r="E16" s="122">
        <v>226</v>
      </c>
      <c r="F16" s="123"/>
      <c r="G16" s="124"/>
      <c r="H16" s="124"/>
      <c r="I16" s="125"/>
      <c r="J16" s="126"/>
      <c r="K16" s="108"/>
    </row>
    <row r="17" spans="1:11" ht="14.25" customHeight="1">
      <c r="A17" s="114"/>
      <c r="B17" s="120"/>
      <c r="C17" s="249" t="s">
        <v>229</v>
      </c>
      <c r="D17" s="249"/>
      <c r="E17" s="122">
        <v>230</v>
      </c>
      <c r="F17" s="123"/>
      <c r="G17" s="124"/>
      <c r="H17" s="124"/>
      <c r="I17" s="125"/>
      <c r="J17" s="126"/>
      <c r="K17" s="108"/>
    </row>
    <row r="18" spans="1:11" ht="21.75" customHeight="1">
      <c r="A18" s="114"/>
      <c r="B18" s="120"/>
      <c r="C18" s="127"/>
      <c r="D18" s="121" t="s">
        <v>230</v>
      </c>
      <c r="E18" s="122">
        <v>231</v>
      </c>
      <c r="F18" s="123"/>
      <c r="G18" s="124"/>
      <c r="H18" s="124"/>
      <c r="I18" s="125"/>
      <c r="J18" s="126"/>
      <c r="K18" s="108"/>
    </row>
    <row r="19" spans="1:11" ht="21.75" customHeight="1">
      <c r="A19" s="114"/>
      <c r="B19" s="120"/>
      <c r="C19" s="249" t="s">
        <v>231</v>
      </c>
      <c r="D19" s="249"/>
      <c r="E19" s="122">
        <v>240</v>
      </c>
      <c r="F19" s="123"/>
      <c r="G19" s="124"/>
      <c r="H19" s="124"/>
      <c r="I19" s="125"/>
      <c r="J19" s="126"/>
      <c r="K19" s="108"/>
    </row>
    <row r="20" spans="1:11" ht="32.25" customHeight="1">
      <c r="A20" s="114"/>
      <c r="B20" s="120"/>
      <c r="C20" s="127"/>
      <c r="D20" s="121" t="s">
        <v>232</v>
      </c>
      <c r="E20" s="122">
        <v>241</v>
      </c>
      <c r="F20" s="123"/>
      <c r="G20" s="124"/>
      <c r="H20" s="124"/>
      <c r="I20" s="125"/>
      <c r="J20" s="126"/>
      <c r="K20" s="108"/>
    </row>
    <row r="21" spans="1:11" ht="42.75" customHeight="1">
      <c r="A21" s="114"/>
      <c r="B21" s="120"/>
      <c r="C21" s="127"/>
      <c r="D21" s="121" t="s">
        <v>233</v>
      </c>
      <c r="E21" s="122">
        <v>242</v>
      </c>
      <c r="F21" s="123"/>
      <c r="G21" s="124"/>
      <c r="H21" s="124"/>
      <c r="I21" s="125"/>
      <c r="J21" s="126"/>
      <c r="K21" s="108"/>
    </row>
    <row r="22" spans="1:11" ht="21.75" customHeight="1">
      <c r="A22" s="114"/>
      <c r="B22" s="120"/>
      <c r="C22" s="249" t="s">
        <v>234</v>
      </c>
      <c r="D22" s="249"/>
      <c r="E22" s="122">
        <v>250</v>
      </c>
      <c r="F22" s="123"/>
      <c r="G22" s="124"/>
      <c r="H22" s="124"/>
      <c r="I22" s="125"/>
      <c r="J22" s="126"/>
      <c r="K22" s="108"/>
    </row>
    <row r="23" spans="1:11" ht="32.25" customHeight="1">
      <c r="A23" s="114"/>
      <c r="B23" s="120"/>
      <c r="C23" s="127"/>
      <c r="D23" s="121" t="s">
        <v>235</v>
      </c>
      <c r="E23" s="122">
        <v>251</v>
      </c>
      <c r="F23" s="123"/>
      <c r="G23" s="124"/>
      <c r="H23" s="124"/>
      <c r="I23" s="125"/>
      <c r="J23" s="126"/>
      <c r="K23" s="108"/>
    </row>
    <row r="24" spans="1:11" ht="14.25" customHeight="1">
      <c r="A24" s="114"/>
      <c r="B24" s="120"/>
      <c r="C24" s="249" t="s">
        <v>236</v>
      </c>
      <c r="D24" s="249"/>
      <c r="E24" s="122">
        <v>260</v>
      </c>
      <c r="F24" s="123"/>
      <c r="G24" s="124"/>
      <c r="H24" s="124"/>
      <c r="I24" s="125"/>
      <c r="J24" s="126"/>
      <c r="K24" s="108"/>
    </row>
    <row r="25" spans="1:11" ht="21.75" customHeight="1">
      <c r="A25" s="114"/>
      <c r="B25" s="120"/>
      <c r="C25" s="127"/>
      <c r="D25" s="121" t="s">
        <v>237</v>
      </c>
      <c r="E25" s="122">
        <v>262</v>
      </c>
      <c r="F25" s="123"/>
      <c r="G25" s="124"/>
      <c r="H25" s="124"/>
      <c r="I25" s="125"/>
      <c r="J25" s="126"/>
      <c r="K25" s="108"/>
    </row>
    <row r="26" spans="1:11" ht="32.25" customHeight="1">
      <c r="A26" s="114"/>
      <c r="B26" s="120"/>
      <c r="C26" s="127"/>
      <c r="D26" s="121" t="s">
        <v>238</v>
      </c>
      <c r="E26" s="122">
        <v>263</v>
      </c>
      <c r="F26" s="123"/>
      <c r="G26" s="124"/>
      <c r="H26" s="124"/>
      <c r="I26" s="125"/>
      <c r="J26" s="126"/>
      <c r="K26" s="108"/>
    </row>
    <row r="27" spans="1:11" ht="14.25" customHeight="1">
      <c r="A27" s="114"/>
      <c r="B27" s="120"/>
      <c r="C27" s="249" t="s">
        <v>181</v>
      </c>
      <c r="D27" s="249"/>
      <c r="E27" s="122">
        <v>290</v>
      </c>
      <c r="F27" s="123"/>
      <c r="G27" s="124"/>
      <c r="H27" s="124"/>
      <c r="I27" s="125"/>
      <c r="J27" s="126"/>
      <c r="K27" s="108"/>
    </row>
    <row r="28" spans="1:11" ht="14.25" customHeight="1">
      <c r="A28" s="114"/>
      <c r="B28" s="254" t="s">
        <v>182</v>
      </c>
      <c r="C28" s="254"/>
      <c r="D28" s="254"/>
      <c r="E28" s="122">
        <v>300</v>
      </c>
      <c r="F28" s="123"/>
      <c r="G28" s="124"/>
      <c r="H28" s="124"/>
      <c r="I28" s="125"/>
      <c r="J28" s="126"/>
      <c r="K28" s="108"/>
    </row>
    <row r="29" spans="1:11" ht="21.75" customHeight="1">
      <c r="A29" s="114"/>
      <c r="B29" s="120"/>
      <c r="C29" s="249" t="s">
        <v>183</v>
      </c>
      <c r="D29" s="249"/>
      <c r="E29" s="122">
        <v>310</v>
      </c>
      <c r="F29" s="123"/>
      <c r="G29" s="124"/>
      <c r="H29" s="124"/>
      <c r="I29" s="125"/>
      <c r="J29" s="126"/>
      <c r="K29" s="108"/>
    </row>
    <row r="30" spans="1:11" ht="21.75" customHeight="1">
      <c r="A30" s="114"/>
      <c r="B30" s="120"/>
      <c r="C30" s="249" t="s">
        <v>184</v>
      </c>
      <c r="D30" s="249"/>
      <c r="E30" s="122">
        <v>340</v>
      </c>
      <c r="F30" s="123"/>
      <c r="G30" s="124"/>
      <c r="H30" s="124"/>
      <c r="I30" s="125"/>
      <c r="J30" s="126"/>
      <c r="K30" s="108"/>
    </row>
    <row r="31" spans="1:11" ht="21.75" customHeight="1">
      <c r="A31" s="114"/>
      <c r="B31" s="254" t="s">
        <v>239</v>
      </c>
      <c r="C31" s="254"/>
      <c r="D31" s="254"/>
      <c r="E31" s="122">
        <v>500</v>
      </c>
      <c r="F31" s="123"/>
      <c r="G31" s="124"/>
      <c r="H31" s="124"/>
      <c r="I31" s="125"/>
      <c r="J31" s="126"/>
      <c r="K31" s="108"/>
    </row>
    <row r="32" spans="1:11" ht="21.75" customHeight="1">
      <c r="A32" s="114"/>
      <c r="B32" s="120"/>
      <c r="C32" s="249" t="s">
        <v>239</v>
      </c>
      <c r="D32" s="249"/>
      <c r="E32" s="122">
        <v>540</v>
      </c>
      <c r="F32" s="128"/>
      <c r="G32" s="129"/>
      <c r="H32" s="129"/>
      <c r="I32" s="130"/>
      <c r="J32" s="131"/>
      <c r="K32" s="108"/>
    </row>
    <row r="33" spans="1:11" ht="12.75" customHeight="1" hidden="1">
      <c r="A33" s="101"/>
      <c r="B33" s="132"/>
      <c r="C33" s="133"/>
      <c r="D33" s="134"/>
      <c r="E33" s="135">
        <v>0</v>
      </c>
      <c r="F33" s="136"/>
      <c r="G33" s="136"/>
      <c r="H33" s="136"/>
      <c r="I33" s="136"/>
      <c r="J33" s="137"/>
      <c r="K33" s="108"/>
    </row>
    <row r="34" spans="1:11" ht="15.75" customHeight="1">
      <c r="A34" s="138"/>
      <c r="B34" s="139" t="s">
        <v>240</v>
      </c>
      <c r="C34" s="140"/>
      <c r="D34" s="140"/>
      <c r="E34" s="141"/>
      <c r="F34" s="142"/>
      <c r="G34" s="143"/>
      <c r="H34" s="143"/>
      <c r="I34" s="144"/>
      <c r="J34" s="145"/>
      <c r="K34" s="146"/>
    </row>
    <row r="35" spans="6:10" ht="12.75">
      <c r="F35" s="147" t="e">
        <f>расходы!#REF!-F34</f>
        <v>#REF!</v>
      </c>
      <c r="G35" s="147" t="e">
        <f>расходы!#REF!-G34</f>
        <v>#REF!</v>
      </c>
      <c r="H35" s="147" t="e">
        <f>расходы!#REF!-H34</f>
        <v>#REF!</v>
      </c>
      <c r="I35" s="147" t="e">
        <f>расходы!#REF!-I34</f>
        <v>#REF!</v>
      </c>
      <c r="J35" s="147" t="e">
        <f>расходы!#REF!-J34</f>
        <v>#REF!</v>
      </c>
    </row>
    <row r="36" spans="6:10" ht="12.75">
      <c r="F36" s="147"/>
      <c r="G36" s="147"/>
      <c r="H36" s="147"/>
      <c r="I36" s="147"/>
      <c r="J36" s="147"/>
    </row>
  </sheetData>
  <sheetProtection selectLockedCells="1" selectUnlockedCells="1"/>
  <mergeCells count="16">
    <mergeCell ref="B31:D31"/>
    <mergeCell ref="C32:D32"/>
    <mergeCell ref="C17:D17"/>
    <mergeCell ref="C19:D19"/>
    <mergeCell ref="C22:D22"/>
    <mergeCell ref="C24:D24"/>
    <mergeCell ref="C27:D27"/>
    <mergeCell ref="B28:D28"/>
    <mergeCell ref="C6:D6"/>
    <mergeCell ref="C10:D10"/>
    <mergeCell ref="C29:D29"/>
    <mergeCell ref="C30:D30"/>
    <mergeCell ref="B1:J1"/>
    <mergeCell ref="B3:D3"/>
    <mergeCell ref="B4:D4"/>
    <mergeCell ref="B5:D5"/>
  </mergeCells>
  <printOptions/>
  <pageMargins left="0.9840277777777777" right="0.7875" top="0.5902777777777778" bottom="0.5902777777777778" header="0.5118055555555555" footer="0.5118055555555555"/>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H158"/>
  <sheetViews>
    <sheetView showZeros="0" view="pageBreakPreview" zoomScaleSheetLayoutView="10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J15" sqref="J15"/>
    </sheetView>
  </sheetViews>
  <sheetFormatPr defaultColWidth="9.00390625" defaultRowHeight="12.75"/>
  <cols>
    <col min="1" max="1" width="30.375" style="0" customWidth="1"/>
    <col min="2" max="2" width="22.25390625" style="0" customWidth="1"/>
    <col min="8" max="8" width="9.125" style="148" customWidth="1"/>
  </cols>
  <sheetData>
    <row r="1" spans="1:7" ht="15.75" customHeight="1">
      <c r="A1" s="225" t="s">
        <v>241</v>
      </c>
      <c r="B1" s="225"/>
      <c r="C1" s="225"/>
      <c r="D1" s="225"/>
      <c r="E1" s="225"/>
      <c r="F1" s="225"/>
      <c r="G1" s="225"/>
    </row>
    <row r="2" spans="6:7" ht="12.75">
      <c r="F2" s="256" t="s">
        <v>17</v>
      </c>
      <c r="G2" s="256"/>
    </row>
    <row r="3" spans="1:8" s="155" customFormat="1" ht="20.25" customHeight="1">
      <c r="A3" s="149" t="s">
        <v>138</v>
      </c>
      <c r="B3" s="150" t="s">
        <v>242</v>
      </c>
      <c r="C3" s="151" t="s">
        <v>12</v>
      </c>
      <c r="D3" s="152" t="s">
        <v>13</v>
      </c>
      <c r="E3" s="152" t="s">
        <v>14</v>
      </c>
      <c r="F3" s="153" t="s">
        <v>15</v>
      </c>
      <c r="G3" s="150" t="s">
        <v>16</v>
      </c>
      <c r="H3" s="154"/>
    </row>
    <row r="4" spans="1:8" s="161" customFormat="1" ht="12.75">
      <c r="A4" s="156">
        <v>1</v>
      </c>
      <c r="B4" s="157">
        <v>2</v>
      </c>
      <c r="C4" s="158">
        <v>3</v>
      </c>
      <c r="D4" s="159">
        <v>4</v>
      </c>
      <c r="E4" s="159">
        <v>5</v>
      </c>
      <c r="F4" s="160">
        <v>6</v>
      </c>
      <c r="G4" s="157">
        <v>7</v>
      </c>
      <c r="H4" s="154"/>
    </row>
    <row r="5" spans="1:8" ht="36.75" customHeight="1">
      <c r="A5" s="162" t="s">
        <v>243</v>
      </c>
      <c r="B5" s="163" t="s">
        <v>244</v>
      </c>
      <c r="C5" s="164"/>
      <c r="D5" s="165"/>
      <c r="E5" s="165"/>
      <c r="F5" s="166"/>
      <c r="G5" s="167"/>
      <c r="H5" s="168">
        <f aca="true" t="shared" si="0" ref="H5:H30">C5+D5+E5+F5-G5</f>
        <v>0</v>
      </c>
    </row>
    <row r="6" spans="1:8" ht="15.75" customHeight="1">
      <c r="A6" s="257" t="s">
        <v>245</v>
      </c>
      <c r="B6" s="258" t="s">
        <v>246</v>
      </c>
      <c r="C6" s="259"/>
      <c r="D6" s="260"/>
      <c r="E6" s="260"/>
      <c r="F6" s="261"/>
      <c r="G6" s="262"/>
      <c r="H6" s="168">
        <f t="shared" si="0"/>
        <v>0</v>
      </c>
    </row>
    <row r="7" spans="1:8" ht="15.75" customHeight="1">
      <c r="A7" s="257"/>
      <c r="B7" s="258"/>
      <c r="C7" s="259"/>
      <c r="D7" s="260"/>
      <c r="E7" s="260"/>
      <c r="F7" s="261"/>
      <c r="G7" s="262"/>
      <c r="H7" s="168">
        <f t="shared" si="0"/>
        <v>0</v>
      </c>
    </row>
    <row r="8" spans="1:8" ht="15.75" customHeight="1">
      <c r="A8" s="257" t="s">
        <v>247</v>
      </c>
      <c r="B8" s="258" t="s">
        <v>248</v>
      </c>
      <c r="C8" s="259"/>
      <c r="D8" s="260"/>
      <c r="E8" s="260"/>
      <c r="F8" s="261"/>
      <c r="G8" s="262"/>
      <c r="H8" s="168">
        <f t="shared" si="0"/>
        <v>0</v>
      </c>
    </row>
    <row r="9" spans="1:8" ht="15.75" customHeight="1">
      <c r="A9" s="257"/>
      <c r="B9" s="258"/>
      <c r="C9" s="259"/>
      <c r="D9" s="260"/>
      <c r="E9" s="260"/>
      <c r="F9" s="261"/>
      <c r="G9" s="262"/>
      <c r="H9" s="168">
        <f t="shared" si="0"/>
        <v>0</v>
      </c>
    </row>
    <row r="10" spans="1:8" ht="12" customHeight="1">
      <c r="A10" s="255" t="s">
        <v>249</v>
      </c>
      <c r="B10" s="266" t="s">
        <v>250</v>
      </c>
      <c r="C10" s="267"/>
      <c r="D10" s="268"/>
      <c r="E10" s="268"/>
      <c r="F10" s="264"/>
      <c r="G10" s="265"/>
      <c r="H10" s="168">
        <f t="shared" si="0"/>
        <v>0</v>
      </c>
    </row>
    <row r="11" spans="1:8" ht="12" customHeight="1">
      <c r="A11" s="255"/>
      <c r="B11" s="266"/>
      <c r="C11" s="267"/>
      <c r="D11" s="268"/>
      <c r="E11" s="268"/>
      <c r="F11" s="264"/>
      <c r="G11" s="265"/>
      <c r="H11" s="168">
        <f t="shared" si="0"/>
        <v>0</v>
      </c>
    </row>
    <row r="12" spans="1:8" ht="12" customHeight="1">
      <c r="A12" s="255"/>
      <c r="B12" s="266"/>
      <c r="C12" s="267"/>
      <c r="D12" s="268"/>
      <c r="E12" s="268"/>
      <c r="F12" s="264"/>
      <c r="G12" s="265"/>
      <c r="H12" s="168">
        <f t="shared" si="0"/>
        <v>0</v>
      </c>
    </row>
    <row r="13" spans="1:8" ht="15.75" customHeight="1">
      <c r="A13" s="276" t="s">
        <v>251</v>
      </c>
      <c r="B13" s="258" t="s">
        <v>252</v>
      </c>
      <c r="C13" s="269"/>
      <c r="D13" s="270"/>
      <c r="E13" s="270"/>
      <c r="F13" s="263"/>
      <c r="G13" s="272"/>
      <c r="H13" s="168">
        <f t="shared" si="0"/>
        <v>0</v>
      </c>
    </row>
    <row r="14" spans="1:8" ht="15.75" customHeight="1">
      <c r="A14" s="276"/>
      <c r="B14" s="258"/>
      <c r="C14" s="269"/>
      <c r="D14" s="270"/>
      <c r="E14" s="270"/>
      <c r="F14" s="263"/>
      <c r="G14" s="272"/>
      <c r="H14" s="168">
        <f t="shared" si="0"/>
        <v>0</v>
      </c>
    </row>
    <row r="15" spans="1:8" ht="15.75" customHeight="1">
      <c r="A15" s="276"/>
      <c r="B15" s="258"/>
      <c r="C15" s="269"/>
      <c r="D15" s="270"/>
      <c r="E15" s="270"/>
      <c r="F15" s="263"/>
      <c r="G15" s="272"/>
      <c r="H15" s="168">
        <f t="shared" si="0"/>
        <v>0</v>
      </c>
    </row>
    <row r="16" spans="1:8" ht="11.25" customHeight="1">
      <c r="A16" s="257" t="s">
        <v>253</v>
      </c>
      <c r="B16" s="258" t="s">
        <v>254</v>
      </c>
      <c r="C16" s="273"/>
      <c r="D16" s="274"/>
      <c r="E16" s="274"/>
      <c r="F16" s="275"/>
      <c r="G16" s="262"/>
      <c r="H16" s="168">
        <f t="shared" si="0"/>
        <v>0</v>
      </c>
    </row>
    <row r="17" spans="1:8" ht="15.75" customHeight="1">
      <c r="A17" s="257"/>
      <c r="B17" s="258"/>
      <c r="C17" s="273"/>
      <c r="D17" s="274"/>
      <c r="E17" s="274"/>
      <c r="F17" s="275"/>
      <c r="G17" s="262"/>
      <c r="H17" s="168">
        <f t="shared" si="0"/>
        <v>0</v>
      </c>
    </row>
    <row r="18" spans="1:8" ht="7.5" customHeight="1">
      <c r="A18" s="257"/>
      <c r="B18" s="258"/>
      <c r="C18" s="273"/>
      <c r="D18" s="274"/>
      <c r="E18" s="274"/>
      <c r="F18" s="275"/>
      <c r="G18" s="262"/>
      <c r="H18" s="168">
        <f t="shared" si="0"/>
        <v>0</v>
      </c>
    </row>
    <row r="19" spans="1:8" ht="28.5" customHeight="1">
      <c r="A19" s="276" t="s">
        <v>255</v>
      </c>
      <c r="B19" s="258" t="s">
        <v>256</v>
      </c>
      <c r="C19" s="280"/>
      <c r="D19" s="260"/>
      <c r="E19" s="260"/>
      <c r="F19" s="261"/>
      <c r="G19" s="272"/>
      <c r="H19" s="168">
        <f t="shared" si="0"/>
        <v>0</v>
      </c>
    </row>
    <row r="20" spans="1:8" ht="28.5" customHeight="1">
      <c r="A20" s="276"/>
      <c r="B20" s="258"/>
      <c r="C20" s="280"/>
      <c r="D20" s="260"/>
      <c r="E20" s="260"/>
      <c r="F20" s="261"/>
      <c r="G20" s="272"/>
      <c r="H20" s="168">
        <f t="shared" si="0"/>
        <v>0</v>
      </c>
    </row>
    <row r="21" spans="1:8" ht="15.75" customHeight="1">
      <c r="A21" s="271" t="s">
        <v>257</v>
      </c>
      <c r="B21" s="281" t="s">
        <v>258</v>
      </c>
      <c r="C21" s="282"/>
      <c r="D21" s="283"/>
      <c r="E21" s="283"/>
      <c r="F21" s="278"/>
      <c r="G21" s="279"/>
      <c r="H21" s="168">
        <f t="shared" si="0"/>
        <v>0</v>
      </c>
    </row>
    <row r="22" spans="1:8" ht="15.75" customHeight="1">
      <c r="A22" s="271"/>
      <c r="B22" s="281"/>
      <c r="C22" s="282"/>
      <c r="D22" s="283"/>
      <c r="E22" s="283"/>
      <c r="F22" s="278"/>
      <c r="G22" s="279"/>
      <c r="H22" s="168">
        <f t="shared" si="0"/>
        <v>0</v>
      </c>
    </row>
    <row r="23" spans="1:8" ht="15.75" customHeight="1">
      <c r="A23" s="271"/>
      <c r="B23" s="281"/>
      <c r="C23" s="282"/>
      <c r="D23" s="283"/>
      <c r="E23" s="283"/>
      <c r="F23" s="278"/>
      <c r="G23" s="279"/>
      <c r="H23" s="168">
        <f t="shared" si="0"/>
        <v>0</v>
      </c>
    </row>
    <row r="24" spans="1:8" ht="12" customHeight="1">
      <c r="A24" s="287" t="s">
        <v>259</v>
      </c>
      <c r="B24" s="266" t="s">
        <v>260</v>
      </c>
      <c r="C24" s="284"/>
      <c r="D24" s="285"/>
      <c r="E24" s="285"/>
      <c r="F24" s="277"/>
      <c r="G24" s="265"/>
      <c r="H24" s="168">
        <f t="shared" si="0"/>
        <v>0</v>
      </c>
    </row>
    <row r="25" spans="1:8" ht="12" customHeight="1">
      <c r="A25" s="287"/>
      <c r="B25" s="266"/>
      <c r="C25" s="284"/>
      <c r="D25" s="285"/>
      <c r="E25" s="285"/>
      <c r="F25" s="277"/>
      <c r="G25" s="265"/>
      <c r="H25" s="168">
        <f t="shared" si="0"/>
        <v>0</v>
      </c>
    </row>
    <row r="26" spans="1:8" ht="26.25" customHeight="1">
      <c r="A26" s="271" t="s">
        <v>261</v>
      </c>
      <c r="B26" s="281" t="s">
        <v>262</v>
      </c>
      <c r="C26" s="286"/>
      <c r="D26" s="283"/>
      <c r="E26" s="283"/>
      <c r="F26" s="278"/>
      <c r="G26" s="279"/>
      <c r="H26" s="168">
        <f t="shared" si="0"/>
        <v>0</v>
      </c>
    </row>
    <row r="27" spans="1:8" ht="27" customHeight="1">
      <c r="A27" s="271"/>
      <c r="B27" s="281"/>
      <c r="C27" s="286"/>
      <c r="D27" s="283"/>
      <c r="E27" s="283"/>
      <c r="F27" s="278"/>
      <c r="G27" s="279"/>
      <c r="H27" s="168">
        <f t="shared" si="0"/>
        <v>0</v>
      </c>
    </row>
    <row r="28" spans="1:8" ht="16.5" customHeight="1">
      <c r="A28" s="271"/>
      <c r="B28" s="281"/>
      <c r="C28" s="286"/>
      <c r="D28" s="283"/>
      <c r="E28" s="283"/>
      <c r="F28" s="278"/>
      <c r="G28" s="279"/>
      <c r="H28" s="168">
        <f t="shared" si="0"/>
        <v>0</v>
      </c>
    </row>
    <row r="29" spans="1:8" ht="12.75" customHeight="1">
      <c r="A29" s="289" t="s">
        <v>263</v>
      </c>
      <c r="B29" s="290"/>
      <c r="C29" s="291"/>
      <c r="D29" s="292"/>
      <c r="E29" s="292"/>
      <c r="F29" s="293"/>
      <c r="G29" s="288"/>
      <c r="H29" s="168">
        <f t="shared" si="0"/>
        <v>0</v>
      </c>
    </row>
    <row r="30" spans="1:8" ht="12.75" customHeight="1">
      <c r="A30" s="289"/>
      <c r="B30" s="290"/>
      <c r="C30" s="291"/>
      <c r="D30" s="292"/>
      <c r="E30" s="292"/>
      <c r="F30" s="293"/>
      <c r="G30" s="288"/>
      <c r="H30" s="168">
        <f t="shared" si="0"/>
        <v>0</v>
      </c>
    </row>
    <row r="31" spans="1:7" ht="24.75" customHeight="1">
      <c r="A31" s="1"/>
      <c r="B31" s="1"/>
      <c r="C31" s="169"/>
      <c r="D31" s="169"/>
      <c r="E31" s="169"/>
      <c r="F31" s="169"/>
      <c r="G31" s="169"/>
    </row>
    <row r="32" spans="1:7" ht="24.75" customHeight="1">
      <c r="A32" s="1"/>
      <c r="B32" s="1"/>
      <c r="C32" s="148"/>
      <c r="D32" s="148"/>
      <c r="E32" s="148"/>
      <c r="F32" s="148"/>
      <c r="G32" s="148"/>
    </row>
    <row r="33" spans="1:2" ht="24.75" customHeight="1">
      <c r="A33" s="1"/>
      <c r="B33" s="1"/>
    </row>
    <row r="34" spans="1:2" ht="24.75" customHeight="1">
      <c r="A34" s="1"/>
      <c r="B34" s="1"/>
    </row>
    <row r="35" spans="1:2" ht="24.75" customHeight="1">
      <c r="A35" s="1"/>
      <c r="B35" s="1"/>
    </row>
    <row r="36" spans="1:2" ht="24.75" customHeight="1">
      <c r="A36" s="1"/>
      <c r="B36" s="1"/>
    </row>
    <row r="37" spans="1:2" ht="24.75" customHeight="1">
      <c r="A37" s="1"/>
      <c r="B37" s="1"/>
    </row>
    <row r="38" spans="1:2" ht="24.75" customHeight="1">
      <c r="A38" s="1"/>
      <c r="B38" s="1"/>
    </row>
    <row r="39" spans="1:2" ht="24.75" customHeight="1">
      <c r="A39" s="1"/>
      <c r="B39" s="1"/>
    </row>
    <row r="40" spans="1:2" ht="24.75" customHeight="1">
      <c r="A40" s="1"/>
      <c r="B40" s="1"/>
    </row>
    <row r="41" spans="1:2" ht="24.75" customHeight="1">
      <c r="A41" s="1"/>
      <c r="B41" s="1"/>
    </row>
    <row r="42" spans="1:2" ht="24.75" customHeight="1">
      <c r="A42" s="1"/>
      <c r="B42" s="1"/>
    </row>
    <row r="43" spans="1:2" ht="24.75" customHeight="1">
      <c r="A43" s="1"/>
      <c r="B43" s="1"/>
    </row>
    <row r="44" spans="1:2" ht="24.75" customHeight="1">
      <c r="A44" s="1"/>
      <c r="B44" s="1"/>
    </row>
    <row r="45" spans="1:2" ht="24.75" customHeight="1">
      <c r="A45" s="1"/>
      <c r="B45" s="1"/>
    </row>
    <row r="46" spans="1:2" ht="24.75" customHeight="1">
      <c r="A46" s="1"/>
      <c r="B46" s="1"/>
    </row>
    <row r="47" spans="1:2" ht="24.75" customHeight="1">
      <c r="A47" s="1"/>
      <c r="B47" s="1"/>
    </row>
    <row r="48" spans="1:2" ht="24.75" customHeight="1">
      <c r="A48" s="1"/>
      <c r="B48" s="1"/>
    </row>
    <row r="49" spans="1:2" ht="24.75" customHeight="1">
      <c r="A49" s="1"/>
      <c r="B49" s="1"/>
    </row>
    <row r="50" spans="1:2" ht="24.75" customHeight="1">
      <c r="A50" s="1"/>
      <c r="B50" s="1"/>
    </row>
    <row r="51" spans="1:2" ht="24.75" customHeight="1">
      <c r="A51" s="1"/>
      <c r="B51" s="1"/>
    </row>
    <row r="52" spans="1:2" ht="24.75" customHeight="1">
      <c r="A52" s="1"/>
      <c r="B52" s="1"/>
    </row>
    <row r="53" spans="1:2" ht="24.75" customHeight="1">
      <c r="A53" s="1"/>
      <c r="B53" s="1"/>
    </row>
    <row r="54" spans="1:2" ht="24.75" customHeight="1">
      <c r="A54" s="1"/>
      <c r="B54" s="1"/>
    </row>
    <row r="55" spans="1:2" ht="24.75" customHeight="1">
      <c r="A55" s="1"/>
      <c r="B55" s="1"/>
    </row>
    <row r="56" spans="1:2" ht="24.75" customHeight="1">
      <c r="A56" s="1"/>
      <c r="B56" s="1"/>
    </row>
    <row r="57" spans="1:2" ht="24.75" customHeight="1">
      <c r="A57" s="1"/>
      <c r="B57" s="1"/>
    </row>
    <row r="58" spans="1:2" ht="24.75" customHeight="1">
      <c r="A58" s="1"/>
      <c r="B58" s="1"/>
    </row>
    <row r="59" spans="1:2" ht="24.75" customHeight="1">
      <c r="A59" s="1"/>
      <c r="B59" s="1"/>
    </row>
    <row r="60" spans="1:2" ht="24.75" customHeight="1">
      <c r="A60" s="1"/>
      <c r="B60" s="1"/>
    </row>
    <row r="61" spans="1:2" ht="24.75" customHeight="1">
      <c r="A61" s="1"/>
      <c r="B61" s="1"/>
    </row>
    <row r="62" spans="1:2" ht="24.75" customHeight="1">
      <c r="A62" s="1"/>
      <c r="B62" s="1"/>
    </row>
    <row r="63" spans="1:2" ht="24.75" customHeight="1">
      <c r="A63" s="1"/>
      <c r="B63" s="1"/>
    </row>
    <row r="64" spans="1:2" ht="24.75" customHeight="1">
      <c r="A64" s="1"/>
      <c r="B64" s="1"/>
    </row>
    <row r="65" spans="1:2" ht="24.75" customHeight="1">
      <c r="A65" s="1"/>
      <c r="B65" s="1"/>
    </row>
    <row r="66" spans="1:2" ht="24.75" customHeight="1">
      <c r="A66" s="1"/>
      <c r="B66" s="1"/>
    </row>
    <row r="67" spans="1:2" ht="24.75" customHeight="1">
      <c r="A67" s="1"/>
      <c r="B67" s="1"/>
    </row>
    <row r="68" spans="1:2" ht="24.75" customHeight="1">
      <c r="A68" s="1"/>
      <c r="B68" s="1"/>
    </row>
    <row r="69" spans="1:2" ht="24.75" customHeight="1">
      <c r="A69" s="1"/>
      <c r="B69" s="1"/>
    </row>
    <row r="70" spans="1:2" ht="24.75" customHeight="1">
      <c r="A70" s="1"/>
      <c r="B70" s="1"/>
    </row>
    <row r="71" spans="1:2" ht="24.75" customHeight="1">
      <c r="A71" s="1"/>
      <c r="B71" s="1"/>
    </row>
    <row r="72" spans="1:2" ht="24.75" customHeight="1">
      <c r="A72" s="1"/>
      <c r="B72" s="1"/>
    </row>
    <row r="73" spans="1:2" ht="24.75" customHeight="1">
      <c r="A73" s="1"/>
      <c r="B73" s="1"/>
    </row>
    <row r="74" spans="1:2" ht="24.75" customHeight="1">
      <c r="A74" s="1"/>
      <c r="B74" s="1"/>
    </row>
    <row r="75" spans="1:2" ht="24.75" customHeight="1">
      <c r="A75" s="1"/>
      <c r="B75" s="1"/>
    </row>
    <row r="76" spans="1:2" ht="24.75" customHeight="1">
      <c r="A76" s="1"/>
      <c r="B76" s="1"/>
    </row>
    <row r="77" spans="1:2" ht="24.75" customHeight="1">
      <c r="A77" s="1"/>
      <c r="B77" s="1"/>
    </row>
    <row r="78" spans="1:2" ht="24.75" customHeight="1">
      <c r="A78" s="1"/>
      <c r="B78" s="1"/>
    </row>
    <row r="79" spans="1:2" ht="24.75" customHeight="1">
      <c r="A79" s="1"/>
      <c r="B79" s="1"/>
    </row>
    <row r="80" spans="1:2" ht="24.75" customHeight="1">
      <c r="A80" s="1"/>
      <c r="B80" s="1"/>
    </row>
    <row r="81" spans="1:2" ht="24.75" customHeight="1">
      <c r="A81" s="1"/>
      <c r="B81" s="1"/>
    </row>
    <row r="82" spans="1:2" ht="24.75" customHeight="1">
      <c r="A82" s="1"/>
      <c r="B82" s="1"/>
    </row>
    <row r="83" spans="1:2" ht="24.75" customHeight="1">
      <c r="A83" s="1"/>
      <c r="B83" s="1"/>
    </row>
    <row r="84" spans="1:2" ht="24.75" customHeight="1">
      <c r="A84" s="1"/>
      <c r="B84" s="1"/>
    </row>
    <row r="85" spans="1:2" ht="24.75" customHeight="1">
      <c r="A85" s="1"/>
      <c r="B85" s="1"/>
    </row>
    <row r="86" spans="1:2" ht="24.75" customHeight="1">
      <c r="A86" s="1"/>
      <c r="B86" s="1"/>
    </row>
    <row r="87" spans="1:2" ht="24.75" customHeight="1">
      <c r="A87" s="1"/>
      <c r="B87" s="1"/>
    </row>
    <row r="88" spans="1:2" ht="24.75" customHeight="1">
      <c r="A88" s="1"/>
      <c r="B88" s="1"/>
    </row>
    <row r="89" spans="1:2" ht="24.75" customHeight="1">
      <c r="A89" s="1"/>
      <c r="B89" s="1"/>
    </row>
    <row r="90" spans="1:2" ht="24.75" customHeight="1">
      <c r="A90" s="1"/>
      <c r="B90" s="1"/>
    </row>
    <row r="91" spans="1:2" ht="24.75" customHeight="1">
      <c r="A91" s="1"/>
      <c r="B91" s="1"/>
    </row>
    <row r="92" spans="1:2" ht="24.75" customHeight="1">
      <c r="A92" s="1"/>
      <c r="B92" s="1"/>
    </row>
    <row r="93" spans="1:2" ht="24.75" customHeight="1">
      <c r="A93" s="1"/>
      <c r="B93" s="1"/>
    </row>
    <row r="94" spans="1:2" ht="24.75" customHeight="1">
      <c r="A94" s="1"/>
      <c r="B94" s="1"/>
    </row>
    <row r="95" spans="1:2" ht="24.75" customHeight="1">
      <c r="A95" s="1"/>
      <c r="B95" s="1"/>
    </row>
    <row r="96" spans="1:2" ht="24.75" customHeight="1">
      <c r="A96" s="1"/>
      <c r="B96" s="1"/>
    </row>
    <row r="97" spans="1:2" ht="24.75" customHeight="1">
      <c r="A97" s="1"/>
      <c r="B97" s="1"/>
    </row>
    <row r="98" spans="1:2" ht="24.75" customHeight="1">
      <c r="A98" s="1"/>
      <c r="B98" s="1"/>
    </row>
    <row r="99" spans="1:2" ht="24.75" customHeight="1">
      <c r="A99" s="1"/>
      <c r="B99" s="1"/>
    </row>
    <row r="100" spans="1:2" ht="24.75" customHeight="1">
      <c r="A100" s="1"/>
      <c r="B100" s="1"/>
    </row>
    <row r="101" spans="1:2" ht="24.75" customHeight="1">
      <c r="A101" s="1"/>
      <c r="B101" s="1"/>
    </row>
    <row r="102" spans="1:2" ht="24.75" customHeight="1">
      <c r="A102" s="1"/>
      <c r="B102" s="1"/>
    </row>
    <row r="103" spans="1:2" ht="24.75" customHeight="1">
      <c r="A103" s="1"/>
      <c r="B103" s="1"/>
    </row>
    <row r="104" spans="1:2" ht="24.75" customHeight="1">
      <c r="A104" s="1"/>
      <c r="B104" s="1"/>
    </row>
    <row r="105" spans="1:2" ht="24.75" customHeight="1">
      <c r="A105" s="1"/>
      <c r="B105" s="1"/>
    </row>
    <row r="106" spans="1:2" ht="24.75" customHeight="1">
      <c r="A106" s="1"/>
      <c r="B106" s="1"/>
    </row>
    <row r="107" spans="1:2" ht="24.75" customHeight="1">
      <c r="A107" s="1"/>
      <c r="B107" s="1"/>
    </row>
    <row r="108" spans="1:2" ht="24.75" customHeight="1">
      <c r="A108" s="1"/>
      <c r="B108" s="1"/>
    </row>
    <row r="109" spans="1:2" ht="24.75" customHeight="1">
      <c r="A109" s="1"/>
      <c r="B109" s="1"/>
    </row>
    <row r="110" spans="1:2" ht="24.75" customHeight="1">
      <c r="A110" s="1"/>
      <c r="B110" s="1"/>
    </row>
    <row r="111" spans="1:2" ht="24.75" customHeight="1">
      <c r="A111" s="1"/>
      <c r="B111" s="1"/>
    </row>
    <row r="112" spans="1:2" ht="24.75" customHeight="1">
      <c r="A112" s="1"/>
      <c r="B112" s="1"/>
    </row>
    <row r="113" spans="1:2" ht="24.75" customHeight="1">
      <c r="A113" s="1"/>
      <c r="B113" s="1"/>
    </row>
    <row r="114" spans="1:2" ht="24.75" customHeight="1">
      <c r="A114" s="1"/>
      <c r="B114" s="1"/>
    </row>
    <row r="115" spans="1:2" ht="24.75" customHeight="1">
      <c r="A115" s="1"/>
      <c r="B115" s="1"/>
    </row>
    <row r="116" spans="1:2" ht="24.75" customHeight="1">
      <c r="A116" s="1"/>
      <c r="B116" s="1"/>
    </row>
    <row r="117" spans="1:2" ht="24.75" customHeight="1">
      <c r="A117" s="1"/>
      <c r="B117" s="1"/>
    </row>
    <row r="118" spans="1:2" ht="24.75" customHeight="1">
      <c r="A118" s="1"/>
      <c r="B118" s="1"/>
    </row>
    <row r="119" spans="1:2" ht="24.75" customHeight="1">
      <c r="A119" s="1"/>
      <c r="B119" s="1"/>
    </row>
    <row r="120" spans="1:2" ht="24.75" customHeight="1">
      <c r="A120" s="1"/>
      <c r="B120" s="1"/>
    </row>
    <row r="121" spans="1:2" ht="24.75" customHeight="1">
      <c r="A121" s="1"/>
      <c r="B121" s="1"/>
    </row>
    <row r="122" spans="1:2" ht="24.75" customHeight="1">
      <c r="A122" s="1"/>
      <c r="B122" s="1"/>
    </row>
    <row r="123" spans="1:2" ht="24.75" customHeight="1">
      <c r="A123" s="1"/>
      <c r="B123" s="1"/>
    </row>
    <row r="124" spans="1:2" ht="24.75" customHeight="1">
      <c r="A124" s="1"/>
      <c r="B124" s="1"/>
    </row>
    <row r="125" spans="1:2" ht="24.75" customHeight="1">
      <c r="A125" s="1"/>
      <c r="B125" s="1"/>
    </row>
    <row r="126" spans="1:2" ht="24.75" customHeight="1">
      <c r="A126" s="1"/>
      <c r="B126" s="1"/>
    </row>
    <row r="127" spans="1:2" ht="24.75" customHeight="1">
      <c r="A127" s="1"/>
      <c r="B127" s="1"/>
    </row>
    <row r="128" spans="1:2" ht="24.75" customHeight="1">
      <c r="A128" s="1"/>
      <c r="B128" s="1"/>
    </row>
    <row r="129" spans="1:2" ht="24.75" customHeight="1">
      <c r="A129" s="1"/>
      <c r="B129" s="1"/>
    </row>
    <row r="130" spans="1:2" ht="24.75" customHeight="1">
      <c r="A130" s="1"/>
      <c r="B130" s="1"/>
    </row>
    <row r="131" spans="1:2" ht="24.75" customHeight="1">
      <c r="A131" s="1"/>
      <c r="B131" s="1"/>
    </row>
    <row r="132" spans="1:2" ht="24.75" customHeight="1">
      <c r="A132" s="1"/>
      <c r="B132" s="1"/>
    </row>
    <row r="133" spans="1:2" ht="24.75" customHeight="1">
      <c r="A133" s="1"/>
      <c r="B133" s="1"/>
    </row>
    <row r="134" spans="1:2" ht="24.75" customHeight="1">
      <c r="A134" s="1"/>
      <c r="B134" s="1"/>
    </row>
    <row r="135" spans="1:2" ht="24.75" customHeight="1">
      <c r="A135" s="1"/>
      <c r="B135" s="1"/>
    </row>
    <row r="136" spans="1:2" ht="24.75" customHeight="1">
      <c r="A136" s="1"/>
      <c r="B136" s="1"/>
    </row>
    <row r="137" spans="1:2" ht="24.75" customHeight="1">
      <c r="A137" s="1"/>
      <c r="B137" s="1"/>
    </row>
    <row r="138" spans="1:2" ht="24.75" customHeight="1">
      <c r="A138" s="1"/>
      <c r="B138" s="1"/>
    </row>
    <row r="139" spans="1:2" ht="24.75" customHeight="1">
      <c r="A139" s="1"/>
      <c r="B139" s="1"/>
    </row>
    <row r="140" spans="1:2" ht="24.75" customHeight="1">
      <c r="A140" s="1"/>
      <c r="B140" s="1"/>
    </row>
    <row r="141" spans="1:2" ht="24.75" customHeight="1">
      <c r="A141" s="1"/>
      <c r="B141" s="1"/>
    </row>
    <row r="142" spans="1:2" ht="24.75" customHeight="1">
      <c r="A142" s="1"/>
      <c r="B142" s="1"/>
    </row>
    <row r="143" spans="1:2" ht="24.75" customHeight="1">
      <c r="A143" s="1"/>
      <c r="B143" s="1"/>
    </row>
    <row r="144" spans="1:2" ht="24.75" customHeight="1">
      <c r="A144" s="1"/>
      <c r="B144" s="1"/>
    </row>
    <row r="145" spans="1:2" ht="24.75" customHeight="1">
      <c r="A145" s="1"/>
      <c r="B145" s="1"/>
    </row>
    <row r="146" spans="1:2" ht="24.75" customHeight="1">
      <c r="A146" s="1"/>
      <c r="B146" s="1"/>
    </row>
    <row r="147" spans="1:2" ht="24.75" customHeight="1">
      <c r="A147" s="1"/>
      <c r="B147" s="1"/>
    </row>
    <row r="148" spans="1:2" ht="24.75" customHeight="1">
      <c r="A148" s="1"/>
      <c r="B148" s="1"/>
    </row>
    <row r="149" spans="1:2" ht="24.75" customHeight="1">
      <c r="A149" s="1"/>
      <c r="B149" s="1"/>
    </row>
    <row r="150" spans="1:2" ht="24.75" customHeight="1">
      <c r="A150" s="1"/>
      <c r="B150" s="1"/>
    </row>
    <row r="151" spans="1:2" ht="24.75" customHeight="1">
      <c r="A151" s="1"/>
      <c r="B151" s="1"/>
    </row>
    <row r="152" spans="1:2" ht="24.75" customHeight="1">
      <c r="A152" s="1"/>
      <c r="B152" s="1"/>
    </row>
    <row r="153" spans="1:2" ht="24.75" customHeight="1">
      <c r="A153" s="1"/>
      <c r="B153" s="1"/>
    </row>
    <row r="154" spans="1:2" ht="24.75" customHeight="1">
      <c r="A154" s="1"/>
      <c r="B154" s="1"/>
    </row>
    <row r="155" spans="1:2" ht="24.75" customHeight="1">
      <c r="A155" s="1"/>
      <c r="B155" s="1"/>
    </row>
    <row r="156" spans="1:2" ht="24.75" customHeight="1">
      <c r="A156" s="1"/>
      <c r="B156" s="1"/>
    </row>
    <row r="157" spans="1:2" ht="24.75" customHeight="1">
      <c r="A157" s="1"/>
      <c r="B157" s="1"/>
    </row>
    <row r="158" spans="1:2" ht="24.75" customHeight="1">
      <c r="A158" s="1"/>
      <c r="B158" s="1"/>
    </row>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sheetData>
  <sheetProtection selectLockedCells="1" selectUnlockedCells="1"/>
  <mergeCells count="72">
    <mergeCell ref="G29:G30"/>
    <mergeCell ref="A29:A30"/>
    <mergeCell ref="B29:B30"/>
    <mergeCell ref="C29:C30"/>
    <mergeCell ref="D29:D30"/>
    <mergeCell ref="E29:E30"/>
    <mergeCell ref="F29:F30"/>
    <mergeCell ref="G24:G25"/>
    <mergeCell ref="A26:A28"/>
    <mergeCell ref="B26:B28"/>
    <mergeCell ref="C26:C28"/>
    <mergeCell ref="D26:D28"/>
    <mergeCell ref="E26:E28"/>
    <mergeCell ref="F26:F28"/>
    <mergeCell ref="G26:G28"/>
    <mergeCell ref="A24:A25"/>
    <mergeCell ref="B24:B25"/>
    <mergeCell ref="B21:B23"/>
    <mergeCell ref="C21:C23"/>
    <mergeCell ref="D21:D23"/>
    <mergeCell ref="E21:E23"/>
    <mergeCell ref="C24:C25"/>
    <mergeCell ref="D24:D25"/>
    <mergeCell ref="E24:E25"/>
    <mergeCell ref="F24:F25"/>
    <mergeCell ref="F21:F23"/>
    <mergeCell ref="G21:G23"/>
    <mergeCell ref="A19:A20"/>
    <mergeCell ref="B19:B20"/>
    <mergeCell ref="C19:C20"/>
    <mergeCell ref="D19:D20"/>
    <mergeCell ref="E19:E20"/>
    <mergeCell ref="F19:F20"/>
    <mergeCell ref="G19:G20"/>
    <mergeCell ref="A21:A23"/>
    <mergeCell ref="G13:G15"/>
    <mergeCell ref="A16:A18"/>
    <mergeCell ref="B16:B18"/>
    <mergeCell ref="C16:C18"/>
    <mergeCell ref="D16:D18"/>
    <mergeCell ref="E16:E18"/>
    <mergeCell ref="F16:F18"/>
    <mergeCell ref="G16:G18"/>
    <mergeCell ref="A13:A15"/>
    <mergeCell ref="B13:B15"/>
    <mergeCell ref="B10:B12"/>
    <mergeCell ref="C10:C12"/>
    <mergeCell ref="D10:D12"/>
    <mergeCell ref="E10:E12"/>
    <mergeCell ref="C13:C15"/>
    <mergeCell ref="D13:D15"/>
    <mergeCell ref="E13:E15"/>
    <mergeCell ref="F13:F15"/>
    <mergeCell ref="F10:F12"/>
    <mergeCell ref="G10:G12"/>
    <mergeCell ref="A8:A9"/>
    <mergeCell ref="B8:B9"/>
    <mergeCell ref="C8:C9"/>
    <mergeCell ref="D8:D9"/>
    <mergeCell ref="E8:E9"/>
    <mergeCell ref="F8:F9"/>
    <mergeCell ref="G8:G9"/>
    <mergeCell ref="A10:A12"/>
    <mergeCell ref="A1:G1"/>
    <mergeCell ref="F2:G2"/>
    <mergeCell ref="A6:A7"/>
    <mergeCell ref="B6:B7"/>
    <mergeCell ref="C6:C7"/>
    <mergeCell ref="D6:D7"/>
    <mergeCell ref="E6:E7"/>
    <mergeCell ref="F6:F7"/>
    <mergeCell ref="G6:G7"/>
  </mergeCells>
  <printOptions/>
  <pageMargins left="0.9840277777777777" right="0.7875" top="0.5902777777777778" bottom="0.5902777777777778" header="0.5118055555555555" footer="0.5118055555555555"/>
  <pageSetup fitToHeight="2" fitToWidth="1" horizontalDpi="300" verticalDpi="3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2019-03-13T12:05:18Z</cp:lastPrinted>
  <dcterms:created xsi:type="dcterms:W3CDTF">2016-01-29T07:38:09Z</dcterms:created>
  <dcterms:modified xsi:type="dcterms:W3CDTF">2019-03-13T12:06:11Z</dcterms:modified>
  <cp:category/>
  <cp:version/>
  <cp:contentType/>
  <cp:contentStatus/>
</cp:coreProperties>
</file>